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Работа\2022\Декабрь\2630 НОК ОД\Баллы и недостатки образование Алтайский край\Баллы и недостатки образование Алтайский край\Целинный район 2022\"/>
    </mc:Choice>
  </mc:AlternateContent>
  <bookViews>
    <workbookView xWindow="0" yWindow="0" windowWidth="28800" windowHeight="1191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bus.gov.ru'!$A$1:$BZ$14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5" i="6"/>
  <c r="C15" i="6"/>
  <c r="B15" i="6"/>
  <c r="E15" i="6" s="1"/>
  <c r="F15" i="7" s="1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C15" i="3"/>
  <c r="B15" i="3"/>
  <c r="D15" i="3" s="1"/>
  <c r="C15" i="7" s="1"/>
  <c r="A15" i="3"/>
  <c r="C14" i="3"/>
  <c r="B14" i="3"/>
  <c r="A14" i="3"/>
  <c r="C13" i="3"/>
  <c r="B13" i="3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A9" i="3"/>
  <c r="C8" i="3"/>
  <c r="B8" i="3"/>
  <c r="A8" i="3"/>
  <c r="C7" i="3"/>
  <c r="B7" i="3"/>
  <c r="D7" i="3" s="1"/>
  <c r="C7" i="7" s="1"/>
  <c r="A7" i="3"/>
  <c r="C6" i="3"/>
  <c r="B6" i="3"/>
  <c r="A6" i="3"/>
  <c r="C5" i="3"/>
  <c r="B5" i="3"/>
  <c r="A5" i="3"/>
  <c r="C4" i="3"/>
  <c r="B4" i="3"/>
  <c r="A4" i="3"/>
  <c r="C3" i="3"/>
  <c r="B3" i="3"/>
  <c r="D3" i="3" s="1"/>
  <c r="C3" i="7" s="1"/>
  <c r="A3" i="3"/>
  <c r="D15" i="2"/>
  <c r="C15" i="2"/>
  <c r="B15" i="2"/>
  <c r="A15" i="2"/>
  <c r="A15" i="7" s="1"/>
  <c r="D14" i="2"/>
  <c r="C14" i="2"/>
  <c r="B14" i="2"/>
  <c r="A14" i="2"/>
  <c r="A14" i="7" s="1"/>
  <c r="D13" i="2"/>
  <c r="C13" i="2"/>
  <c r="B13" i="2"/>
  <c r="A13" i="2"/>
  <c r="A13" i="7" s="1"/>
  <c r="D12" i="2"/>
  <c r="C12" i="2"/>
  <c r="B12" i="2"/>
  <c r="A12" i="2"/>
  <c r="A12" i="7" s="1"/>
  <c r="D11" i="2"/>
  <c r="C11" i="2"/>
  <c r="B11" i="2"/>
  <c r="A11" i="2"/>
  <c r="A11" i="7" s="1"/>
  <c r="D10" i="2"/>
  <c r="C10" i="2"/>
  <c r="B10" i="2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6" i="4" l="1"/>
  <c r="D6" i="7" s="1"/>
  <c r="E3" i="2"/>
  <c r="B3" i="7" s="1"/>
  <c r="D5" i="3"/>
  <c r="C5" i="7" s="1"/>
  <c r="D9" i="3"/>
  <c r="C9" i="7" s="1"/>
  <c r="D13" i="3"/>
  <c r="C13" i="7" s="1"/>
  <c r="E13" i="5"/>
  <c r="E13" i="7" s="1"/>
  <c r="E15" i="5"/>
  <c r="E15" i="7" s="1"/>
  <c r="E12" i="6"/>
  <c r="F12" i="7" s="1"/>
  <c r="E4" i="2"/>
  <c r="B4" i="7" s="1"/>
  <c r="E7" i="2"/>
  <c r="B7" i="7" s="1"/>
  <c r="E7" i="4"/>
  <c r="D7" i="7" s="1"/>
  <c r="G7" i="7" s="1"/>
  <c r="E10" i="4"/>
  <c r="D10" i="7" s="1"/>
  <c r="E6" i="5"/>
  <c r="E6" i="7" s="1"/>
  <c r="E9" i="5"/>
  <c r="E9" i="7" s="1"/>
  <c r="D4" i="3"/>
  <c r="C4" i="7" s="1"/>
  <c r="D8" i="3"/>
  <c r="C8" i="7" s="1"/>
  <c r="D12" i="3"/>
  <c r="C12" i="7" s="1"/>
  <c r="E4" i="4"/>
  <c r="D4" i="7" s="1"/>
  <c r="E5" i="4"/>
  <c r="D5" i="7" s="1"/>
  <c r="E10" i="5"/>
  <c r="E10" i="7" s="1"/>
  <c r="E9" i="6"/>
  <c r="F9" i="7" s="1"/>
  <c r="E11" i="2"/>
  <c r="B11" i="7" s="1"/>
  <c r="E13" i="2"/>
  <c r="B13" i="7" s="1"/>
  <c r="G13" i="7" s="1"/>
  <c r="E14" i="2"/>
  <c r="B14" i="7" s="1"/>
  <c r="E15" i="2"/>
  <c r="B15" i="7" s="1"/>
  <c r="E14" i="4"/>
  <c r="D14" i="7" s="1"/>
  <c r="E3" i="5"/>
  <c r="E3" i="7" s="1"/>
  <c r="E4" i="5"/>
  <c r="E4" i="7" s="1"/>
  <c r="E5" i="5"/>
  <c r="E5" i="7" s="1"/>
  <c r="E13" i="6"/>
  <c r="F13" i="7" s="1"/>
  <c r="D6" i="3"/>
  <c r="C6" i="7" s="1"/>
  <c r="D10" i="3"/>
  <c r="C10" i="7" s="1"/>
  <c r="D14" i="3"/>
  <c r="C14" i="7" s="1"/>
  <c r="E4" i="6"/>
  <c r="F4" i="7" s="1"/>
  <c r="E7" i="6"/>
  <c r="F7" i="7" s="1"/>
  <c r="E8" i="6"/>
  <c r="F8" i="7" s="1"/>
  <c r="E7" i="5"/>
  <c r="E7" i="7" s="1"/>
  <c r="E8" i="5"/>
  <c r="E8" i="7" s="1"/>
  <c r="E14" i="5"/>
  <c r="E14" i="7" s="1"/>
  <c r="E6" i="6"/>
  <c r="F6" i="7" s="1"/>
  <c r="E11" i="6"/>
  <c r="F11" i="7" s="1"/>
  <c r="E11" i="4"/>
  <c r="D11" i="7" s="1"/>
  <c r="E5" i="2"/>
  <c r="B5" i="7" s="1"/>
  <c r="E6" i="2"/>
  <c r="B6" i="7" s="1"/>
  <c r="G6" i="7" s="1"/>
  <c r="E12" i="2"/>
  <c r="B12" i="7" s="1"/>
  <c r="E8" i="4"/>
  <c r="D8" i="7" s="1"/>
  <c r="E9" i="4"/>
  <c r="D9" i="7" s="1"/>
  <c r="E15" i="4"/>
  <c r="D15" i="7" s="1"/>
  <c r="E11" i="5"/>
  <c r="E11" i="7" s="1"/>
  <c r="E12" i="5"/>
  <c r="E12" i="7" s="1"/>
  <c r="E5" i="6"/>
  <c r="F5" i="7" s="1"/>
  <c r="E10" i="6"/>
  <c r="F10" i="7" s="1"/>
  <c r="E8" i="2"/>
  <c r="B8" i="7" s="1"/>
  <c r="E9" i="2"/>
  <c r="B9" i="7" s="1"/>
  <c r="E10" i="2"/>
  <c r="B10" i="7" s="1"/>
  <c r="E3" i="4"/>
  <c r="D3" i="7" s="1"/>
  <c r="G3" i="7" s="1"/>
  <c r="E12" i="4"/>
  <c r="D12" i="7" s="1"/>
  <c r="E13" i="4"/>
  <c r="D13" i="7" s="1"/>
  <c r="E3" i="6"/>
  <c r="F3" i="7" s="1"/>
  <c r="E14" i="6"/>
  <c r="F14" i="7" s="1"/>
  <c r="G11" i="7"/>
  <c r="G10" i="7" l="1"/>
  <c r="G5" i="7"/>
  <c r="G9" i="7"/>
  <c r="G8" i="7"/>
  <c r="G12" i="7"/>
  <c r="G4" i="7"/>
  <c r="G15" i="7"/>
  <c r="G14" i="7"/>
</calcChain>
</file>

<file path=xl/sharedStrings.xml><?xml version="1.0" encoding="utf-8"?>
<sst xmlns="http://schemas.openxmlformats.org/spreadsheetml/2006/main" count="731" uniqueCount="173">
  <si>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</si>
  <si>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</si>
  <si>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</si>
  <si>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</si>
  <si>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</si>
  <si>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</si>
  <si>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</si>
  <si>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</si>
  <si>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</si>
  <si>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</si>
  <si>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</si>
  <si>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</si>
  <si>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</si>
  <si>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</si>
  <si>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</si>
  <si>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</si>
  <si>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</si>
  <si>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</si>
  <si>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</si>
  <si>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</si>
  <si>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</si>
  <si>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</si>
  <si>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</si>
  <si>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2287003928</t>
  </si>
  <si>
    <t>Целинный район</t>
  </si>
  <si>
    <t>ОО</t>
  </si>
  <si>
    <t>МБОУ "Бочкаревская средняя общеобразовательная школа"</t>
  </si>
  <si>
    <t>98</t>
  </si>
  <si>
    <t>В наличии и функционируют более трёх дистанционных способов взаимодействия</t>
  </si>
  <si>
    <t/>
  </si>
  <si>
    <t>100</t>
  </si>
  <si>
    <t>72</t>
  </si>
  <si>
    <t>79</t>
  </si>
  <si>
    <t>56</t>
  </si>
  <si>
    <t>59</t>
  </si>
  <si>
    <t>Наличие пяти и более комфортных условий для предоставления услуг</t>
  </si>
  <si>
    <t>81</t>
  </si>
  <si>
    <t>Отсутствуют условия доступности для инвалидов</t>
  </si>
  <si>
    <t>0</t>
  </si>
  <si>
    <t>Наличие пяти и более условий доступности для инвалидов</t>
  </si>
  <si>
    <t>88</t>
  </si>
  <si>
    <t>94</t>
  </si>
  <si>
    <t>69</t>
  </si>
  <si>
    <t>74</t>
  </si>
  <si>
    <t>87</t>
  </si>
  <si>
    <t>91</t>
  </si>
  <si>
    <t>89</t>
  </si>
  <si>
    <t>2287002709</t>
  </si>
  <si>
    <t>МБОУ "Верх-Марушинская основная общеобразовательная школа"</t>
  </si>
  <si>
    <t>33</t>
  </si>
  <si>
    <t>30</t>
  </si>
  <si>
    <t>31</t>
  </si>
  <si>
    <t>17</t>
  </si>
  <si>
    <t>18</t>
  </si>
  <si>
    <t>Количество условий доступности организации для инвалидов (от одного до четырех)</t>
  </si>
  <si>
    <t>60</t>
  </si>
  <si>
    <t>1</t>
  </si>
  <si>
    <t>2</t>
  </si>
  <si>
    <t>28</t>
  </si>
  <si>
    <t>32</t>
  </si>
  <si>
    <t>29</t>
  </si>
  <si>
    <t>2287003893</t>
  </si>
  <si>
    <t>МБОУ "Воеводская средняя общеобразовательная школа"</t>
  </si>
  <si>
    <t>77</t>
  </si>
  <si>
    <t>41</t>
  </si>
  <si>
    <t>45</t>
  </si>
  <si>
    <t>34</t>
  </si>
  <si>
    <t>58</t>
  </si>
  <si>
    <t>80</t>
  </si>
  <si>
    <t>3</t>
  </si>
  <si>
    <t>70</t>
  </si>
  <si>
    <t>73</t>
  </si>
  <si>
    <t>54</t>
  </si>
  <si>
    <t>55</t>
  </si>
  <si>
    <t>64</t>
  </si>
  <si>
    <t>66</t>
  </si>
  <si>
    <t>2287004022</t>
  </si>
  <si>
    <t>МБОУ "Дружбинская средняя школа"</t>
  </si>
  <si>
    <t>40</t>
  </si>
  <si>
    <t>35</t>
  </si>
  <si>
    <t>36</t>
  </si>
  <si>
    <t>37</t>
  </si>
  <si>
    <t>2287002843</t>
  </si>
  <si>
    <t>МБОУ "Еландинская основная общеобразовательная школа"</t>
  </si>
  <si>
    <t>24</t>
  </si>
  <si>
    <t>25</t>
  </si>
  <si>
    <t>19</t>
  </si>
  <si>
    <t>21</t>
  </si>
  <si>
    <t>22</t>
  </si>
  <si>
    <t>2287003974</t>
  </si>
  <si>
    <t>МБОУ "Ложкинская основная общеобразовательная школа"</t>
  </si>
  <si>
    <t>27</t>
  </si>
  <si>
    <t>20</t>
  </si>
  <si>
    <t>15</t>
  </si>
  <si>
    <t>16</t>
  </si>
  <si>
    <t>23</t>
  </si>
  <si>
    <t>Количество условий доступности, позволяющих инвалидам получать услуги наравне с другими (от одного до четырех)</t>
  </si>
  <si>
    <t>2287004449</t>
  </si>
  <si>
    <t>МБОУ "Марушинская средняя общеобразовательная школа"</t>
  </si>
  <si>
    <t>75</t>
  </si>
  <si>
    <t>67</t>
  </si>
  <si>
    <t>68</t>
  </si>
  <si>
    <t>9</t>
  </si>
  <si>
    <t>71</t>
  </si>
  <si>
    <t>2287003981</t>
  </si>
  <si>
    <t>МБОУ "Овсянниковская средняя общеобразовательная школа"</t>
  </si>
  <si>
    <t>13</t>
  </si>
  <si>
    <t>11</t>
  </si>
  <si>
    <t>14</t>
  </si>
  <si>
    <t>2287003847</t>
  </si>
  <si>
    <t>МБОУ "Побединская средняя общеобразовательная школа"</t>
  </si>
  <si>
    <t>48</t>
  </si>
  <si>
    <t>38</t>
  </si>
  <si>
    <t>26</t>
  </si>
  <si>
    <t>39</t>
  </si>
  <si>
    <t>44</t>
  </si>
  <si>
    <t>42</t>
  </si>
  <si>
    <t>2287003967</t>
  </si>
  <si>
    <t>МБОУ "Сухо-Чемровская средняя общеобразовательная школа"</t>
  </si>
  <si>
    <t>2287003879</t>
  </si>
  <si>
    <t>МБОУ "Целинная средняя общеобразовательная школа №1"</t>
  </si>
  <si>
    <t>144</t>
  </si>
  <si>
    <t>101</t>
  </si>
  <si>
    <t>7</t>
  </si>
  <si>
    <t>10</t>
  </si>
  <si>
    <t>135</t>
  </si>
  <si>
    <t>132</t>
  </si>
  <si>
    <t>95</t>
  </si>
  <si>
    <t>96</t>
  </si>
  <si>
    <t>133</t>
  </si>
  <si>
    <t>129</t>
  </si>
  <si>
    <t>131</t>
  </si>
  <si>
    <t>2287003886</t>
  </si>
  <si>
    <t>МБОУ "Целинная средняя общеобразовательная школа №2"</t>
  </si>
  <si>
    <t>185</t>
  </si>
  <si>
    <t>108</t>
  </si>
  <si>
    <t>115</t>
  </si>
  <si>
    <t>104</t>
  </si>
  <si>
    <t>147</t>
  </si>
  <si>
    <t>4</t>
  </si>
  <si>
    <t>171</t>
  </si>
  <si>
    <t>177</t>
  </si>
  <si>
    <t>127</t>
  </si>
  <si>
    <t>166</t>
  </si>
  <si>
    <t>164</t>
  </si>
  <si>
    <t>163</t>
  </si>
  <si>
    <t>2287003942</t>
  </si>
  <si>
    <t>МБОУ "Шалапская основная общеобразовательная школа"</t>
  </si>
  <si>
    <t>12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</si>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</sst>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14"/>
  <sheetViews>
    <sheetView tabSelected="1" workbookViewId="0">
      <pane ySplit="1" topLeftCell="A2" activePane="bottomLeft" state="frozen"/>
      <selection pane="bottomLeft" activeCell="D23" sqref="D2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57.57031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3" t="s">
        <v>7</v>
      </c>
      <c r="J1" s="42"/>
      <c r="K1" s="4" t="s">
        <v>8</v>
      </c>
      <c r="L1" s="43" t="s">
        <v>7</v>
      </c>
      <c r="M1" s="42"/>
      <c r="N1" s="44" t="s">
        <v>9</v>
      </c>
      <c r="O1" s="42"/>
      <c r="P1" s="41" t="s">
        <v>7</v>
      </c>
      <c r="Q1" s="42"/>
      <c r="R1" s="3" t="s">
        <v>10</v>
      </c>
      <c r="S1" s="43" t="s">
        <v>7</v>
      </c>
      <c r="T1" s="42"/>
      <c r="U1" s="3" t="s">
        <v>11</v>
      </c>
      <c r="V1" s="43" t="s">
        <v>7</v>
      </c>
      <c r="W1" s="42"/>
      <c r="X1" s="43" t="s">
        <v>12</v>
      </c>
      <c r="Y1" s="42"/>
      <c r="Z1" s="41" t="s">
        <v>7</v>
      </c>
      <c r="AA1" s="42"/>
      <c r="AB1" s="3" t="s">
        <v>13</v>
      </c>
      <c r="AC1" s="43" t="s">
        <v>7</v>
      </c>
      <c r="AD1" s="42"/>
      <c r="AE1" s="43" t="s">
        <v>14</v>
      </c>
      <c r="AF1" s="42"/>
      <c r="AG1" s="41" t="s">
        <v>7</v>
      </c>
      <c r="AH1" s="42"/>
      <c r="AI1" s="44" t="s">
        <v>15</v>
      </c>
      <c r="AJ1" s="42"/>
      <c r="AK1" s="41" t="s">
        <v>7</v>
      </c>
      <c r="AL1" s="42"/>
      <c r="AM1" s="3" t="s">
        <v>16</v>
      </c>
      <c r="AN1" s="43" t="s">
        <v>7</v>
      </c>
      <c r="AO1" s="42"/>
      <c r="AP1" s="3" t="s">
        <v>17</v>
      </c>
      <c r="AQ1" s="41" t="s">
        <v>7</v>
      </c>
      <c r="AR1" s="42"/>
      <c r="AS1" s="4" t="s">
        <v>18</v>
      </c>
      <c r="AT1" s="41" t="s">
        <v>7</v>
      </c>
      <c r="AU1" s="42"/>
      <c r="AV1" s="3" t="s">
        <v>19</v>
      </c>
      <c r="AW1" s="41" t="s">
        <v>7</v>
      </c>
      <c r="AX1" s="42"/>
      <c r="AY1" s="3" t="s">
        <v>20</v>
      </c>
      <c r="AZ1" s="41" t="s">
        <v>7</v>
      </c>
      <c r="BA1" s="42"/>
      <c r="BB1" s="3" t="s">
        <v>21</v>
      </c>
      <c r="BC1" s="41" t="s">
        <v>7</v>
      </c>
      <c r="BD1" s="42"/>
      <c r="BE1" s="3" t="s">
        <v>22</v>
      </c>
      <c r="BF1" s="41" t="s">
        <v>7</v>
      </c>
      <c r="BG1" s="4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215</v>
      </c>
      <c r="F2" s="7" t="s">
        <v>27</v>
      </c>
      <c r="G2" s="8">
        <v>0.45581395348837211</v>
      </c>
      <c r="H2" s="3" t="s">
        <v>26</v>
      </c>
      <c r="I2" s="7">
        <v>15</v>
      </c>
      <c r="J2" s="2">
        <v>15</v>
      </c>
      <c r="K2" s="3" t="s">
        <v>26</v>
      </c>
      <c r="L2" s="9">
        <v>44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 t="s">
        <v>29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>
        <v>1</v>
      </c>
      <c r="AO2" s="2">
        <v>1</v>
      </c>
      <c r="AP2" s="3" t="s">
        <v>26</v>
      </c>
      <c r="AQ2" s="2" t="s">
        <v>40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47</v>
      </c>
      <c r="B3" s="3" t="s">
        <v>24</v>
      </c>
      <c r="C3" s="6" t="s">
        <v>25</v>
      </c>
      <c r="D3" s="3" t="s">
        <v>48</v>
      </c>
      <c r="E3" s="7">
        <v>71</v>
      </c>
      <c r="F3" s="7" t="s">
        <v>49</v>
      </c>
      <c r="G3" s="8">
        <v>0.46478873239436619</v>
      </c>
      <c r="H3" s="3" t="s">
        <v>48</v>
      </c>
      <c r="I3" s="7">
        <v>15</v>
      </c>
      <c r="J3" s="2">
        <v>15</v>
      </c>
      <c r="K3" s="3" t="s">
        <v>48</v>
      </c>
      <c r="L3" s="9">
        <v>37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50</v>
      </c>
      <c r="T3" s="2" t="s">
        <v>51</v>
      </c>
      <c r="U3" s="3" t="s">
        <v>48</v>
      </c>
      <c r="V3" s="2" t="s">
        <v>52</v>
      </c>
      <c r="W3" s="2" t="s">
        <v>53</v>
      </c>
      <c r="X3" s="3" t="s">
        <v>48</v>
      </c>
      <c r="Y3" s="3" t="s">
        <v>35</v>
      </c>
      <c r="Z3" s="2"/>
      <c r="AA3" s="2" t="s">
        <v>30</v>
      </c>
      <c r="AB3" s="3" t="s">
        <v>48</v>
      </c>
      <c r="AC3" s="2" t="s">
        <v>49</v>
      </c>
      <c r="AD3" s="2" t="s">
        <v>49</v>
      </c>
      <c r="AE3" s="3" t="s">
        <v>48</v>
      </c>
      <c r="AF3" s="3" t="s">
        <v>54</v>
      </c>
      <c r="AG3" s="2">
        <v>3</v>
      </c>
      <c r="AH3" s="2" t="s">
        <v>55</v>
      </c>
      <c r="AI3" s="3" t="s">
        <v>48</v>
      </c>
      <c r="AJ3" s="3" t="s">
        <v>39</v>
      </c>
      <c r="AK3" s="2" t="s">
        <v>29</v>
      </c>
      <c r="AL3" s="2" t="s">
        <v>30</v>
      </c>
      <c r="AM3" s="3" t="s">
        <v>48</v>
      </c>
      <c r="AN3" s="2" t="s">
        <v>56</v>
      </c>
      <c r="AO3" s="2" t="s">
        <v>57</v>
      </c>
      <c r="AP3" s="3" t="s">
        <v>48</v>
      </c>
      <c r="AQ3" s="2" t="s">
        <v>58</v>
      </c>
      <c r="AR3" s="2" t="s">
        <v>49</v>
      </c>
      <c r="AS3" s="3" t="s">
        <v>48</v>
      </c>
      <c r="AT3" s="2" t="s">
        <v>59</v>
      </c>
      <c r="AU3" s="2" t="s">
        <v>49</v>
      </c>
      <c r="AV3" s="3" t="s">
        <v>48</v>
      </c>
      <c r="AW3" s="2" t="s">
        <v>60</v>
      </c>
      <c r="AX3" s="2" t="s">
        <v>50</v>
      </c>
      <c r="AY3" s="3" t="s">
        <v>48</v>
      </c>
      <c r="AZ3" s="2" t="s">
        <v>59</v>
      </c>
      <c r="BA3" s="2" t="s">
        <v>49</v>
      </c>
      <c r="BB3" s="3" t="s">
        <v>48</v>
      </c>
      <c r="BC3" s="2" t="s">
        <v>49</v>
      </c>
      <c r="BD3" s="2" t="s">
        <v>49</v>
      </c>
      <c r="BE3" s="3" t="s">
        <v>48</v>
      </c>
      <c r="BF3" s="2" t="s">
        <v>49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61</v>
      </c>
      <c r="B4" s="3" t="s">
        <v>24</v>
      </c>
      <c r="C4" s="6" t="s">
        <v>25</v>
      </c>
      <c r="D4" s="3" t="s">
        <v>62</v>
      </c>
      <c r="E4" s="7">
        <v>164</v>
      </c>
      <c r="F4" s="7" t="s">
        <v>63</v>
      </c>
      <c r="G4" s="8">
        <v>0.46951219512195119</v>
      </c>
      <c r="H4" s="3" t="s">
        <v>62</v>
      </c>
      <c r="I4" s="7">
        <v>15</v>
      </c>
      <c r="J4" s="2">
        <v>15</v>
      </c>
      <c r="K4" s="3" t="s">
        <v>62</v>
      </c>
      <c r="L4" s="9">
        <v>24</v>
      </c>
      <c r="M4" s="10">
        <v>61</v>
      </c>
      <c r="N4" s="3" t="s">
        <v>62</v>
      </c>
      <c r="O4" s="3" t="s">
        <v>28</v>
      </c>
      <c r="P4" s="2" t="s">
        <v>29</v>
      </c>
      <c r="Q4" s="2" t="s">
        <v>30</v>
      </c>
      <c r="R4" s="3" t="s">
        <v>62</v>
      </c>
      <c r="S4" s="2" t="s">
        <v>64</v>
      </c>
      <c r="T4" s="2" t="s">
        <v>65</v>
      </c>
      <c r="U4" s="3" t="s">
        <v>62</v>
      </c>
      <c r="V4" s="2" t="s">
        <v>51</v>
      </c>
      <c r="W4" s="2" t="s">
        <v>66</v>
      </c>
      <c r="X4" s="3" t="s">
        <v>62</v>
      </c>
      <c r="Y4" s="3" t="s">
        <v>35</v>
      </c>
      <c r="Z4" s="2"/>
      <c r="AA4" s="2" t="s">
        <v>30</v>
      </c>
      <c r="AB4" s="3" t="s">
        <v>62</v>
      </c>
      <c r="AC4" s="2" t="s">
        <v>67</v>
      </c>
      <c r="AD4" s="2" t="s">
        <v>63</v>
      </c>
      <c r="AE4" s="3" t="s">
        <v>62</v>
      </c>
      <c r="AF4" s="3" t="s">
        <v>54</v>
      </c>
      <c r="AG4" s="2">
        <v>4</v>
      </c>
      <c r="AH4" s="2" t="s">
        <v>68</v>
      </c>
      <c r="AI4" s="3" t="s">
        <v>62</v>
      </c>
      <c r="AJ4" s="3" t="s">
        <v>39</v>
      </c>
      <c r="AK4" s="2" t="s">
        <v>29</v>
      </c>
      <c r="AL4" s="2" t="s">
        <v>30</v>
      </c>
      <c r="AM4" s="3" t="s">
        <v>62</v>
      </c>
      <c r="AN4" s="2" t="s">
        <v>69</v>
      </c>
      <c r="AO4" s="2" t="s">
        <v>69</v>
      </c>
      <c r="AP4" s="3" t="s">
        <v>62</v>
      </c>
      <c r="AQ4" s="2" t="s">
        <v>70</v>
      </c>
      <c r="AR4" s="2" t="s">
        <v>63</v>
      </c>
      <c r="AS4" s="3" t="s">
        <v>62</v>
      </c>
      <c r="AT4" s="2" t="s">
        <v>71</v>
      </c>
      <c r="AU4" s="2" t="s">
        <v>63</v>
      </c>
      <c r="AV4" s="3" t="s">
        <v>62</v>
      </c>
      <c r="AW4" s="2" t="s">
        <v>72</v>
      </c>
      <c r="AX4" s="2" t="s">
        <v>73</v>
      </c>
      <c r="AY4" s="3" t="s">
        <v>62</v>
      </c>
      <c r="AZ4" s="2" t="s">
        <v>74</v>
      </c>
      <c r="BA4" s="2" t="s">
        <v>63</v>
      </c>
      <c r="BB4" s="3" t="s">
        <v>62</v>
      </c>
      <c r="BC4" s="2" t="s">
        <v>75</v>
      </c>
      <c r="BD4" s="2" t="s">
        <v>63</v>
      </c>
      <c r="BE4" s="3" t="s">
        <v>62</v>
      </c>
      <c r="BF4" s="2" t="s">
        <v>71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76</v>
      </c>
      <c r="B5" s="3" t="s">
        <v>24</v>
      </c>
      <c r="C5" s="6" t="s">
        <v>25</v>
      </c>
      <c r="D5" s="3" t="s">
        <v>77</v>
      </c>
      <c r="E5" s="7">
        <v>80</v>
      </c>
      <c r="F5" s="7" t="s">
        <v>78</v>
      </c>
      <c r="G5" s="8">
        <v>0.5</v>
      </c>
      <c r="H5" s="3" t="s">
        <v>77</v>
      </c>
      <c r="I5" s="7">
        <v>15</v>
      </c>
      <c r="J5" s="2">
        <v>15</v>
      </c>
      <c r="K5" s="3" t="s">
        <v>77</v>
      </c>
      <c r="L5" s="9">
        <v>52</v>
      </c>
      <c r="M5" s="10">
        <v>61</v>
      </c>
      <c r="N5" s="3" t="s">
        <v>77</v>
      </c>
      <c r="O5" s="3" t="s">
        <v>28</v>
      </c>
      <c r="P5" s="2" t="s">
        <v>29</v>
      </c>
      <c r="Q5" s="2" t="s">
        <v>30</v>
      </c>
      <c r="R5" s="3" t="s">
        <v>77</v>
      </c>
      <c r="S5" s="2" t="s">
        <v>79</v>
      </c>
      <c r="T5" s="2" t="s">
        <v>79</v>
      </c>
      <c r="U5" s="3" t="s">
        <v>77</v>
      </c>
      <c r="V5" s="2" t="s">
        <v>80</v>
      </c>
      <c r="W5" s="2" t="s">
        <v>80</v>
      </c>
      <c r="X5" s="3" t="s">
        <v>77</v>
      </c>
      <c r="Y5" s="3" t="s">
        <v>35</v>
      </c>
      <c r="Z5" s="2"/>
      <c r="AA5" s="2" t="s">
        <v>30</v>
      </c>
      <c r="AB5" s="3" t="s">
        <v>77</v>
      </c>
      <c r="AC5" s="2" t="s">
        <v>78</v>
      </c>
      <c r="AD5" s="2" t="s">
        <v>78</v>
      </c>
      <c r="AE5" s="3" t="s">
        <v>77</v>
      </c>
      <c r="AF5" s="3" t="s">
        <v>54</v>
      </c>
      <c r="AG5" s="2">
        <v>4</v>
      </c>
      <c r="AH5" s="2" t="s">
        <v>68</v>
      </c>
      <c r="AI5" s="3" t="s">
        <v>77</v>
      </c>
      <c r="AJ5" s="3" t="s">
        <v>39</v>
      </c>
      <c r="AK5" s="2" t="s">
        <v>29</v>
      </c>
      <c r="AL5" s="2" t="s">
        <v>30</v>
      </c>
      <c r="AM5" s="3" t="s">
        <v>77</v>
      </c>
      <c r="AN5" s="2">
        <v>1</v>
      </c>
      <c r="AO5" s="2">
        <v>1</v>
      </c>
      <c r="AP5" s="3" t="s">
        <v>77</v>
      </c>
      <c r="AQ5" s="2" t="s">
        <v>78</v>
      </c>
      <c r="AR5" s="2" t="s">
        <v>78</v>
      </c>
      <c r="AS5" s="3" t="s">
        <v>77</v>
      </c>
      <c r="AT5" s="2" t="s">
        <v>78</v>
      </c>
      <c r="AU5" s="2" t="s">
        <v>78</v>
      </c>
      <c r="AV5" s="3" t="s">
        <v>77</v>
      </c>
      <c r="AW5" s="2" t="s">
        <v>81</v>
      </c>
      <c r="AX5" s="2" t="s">
        <v>81</v>
      </c>
      <c r="AY5" s="3" t="s">
        <v>77</v>
      </c>
      <c r="AZ5" s="2" t="s">
        <v>78</v>
      </c>
      <c r="BA5" s="2" t="s">
        <v>78</v>
      </c>
      <c r="BB5" s="3" t="s">
        <v>77</v>
      </c>
      <c r="BC5" s="2" t="s">
        <v>78</v>
      </c>
      <c r="BD5" s="2" t="s">
        <v>78</v>
      </c>
      <c r="BE5" s="3" t="s">
        <v>77</v>
      </c>
      <c r="BF5" s="2" t="s">
        <v>78</v>
      </c>
      <c r="BG5" s="2" t="s">
        <v>78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82</v>
      </c>
      <c r="B6" s="3" t="s">
        <v>24</v>
      </c>
      <c r="C6" s="6" t="s">
        <v>25</v>
      </c>
      <c r="D6" s="3" t="s">
        <v>83</v>
      </c>
      <c r="E6" s="7">
        <v>56</v>
      </c>
      <c r="F6" s="7" t="s">
        <v>79</v>
      </c>
      <c r="G6" s="8">
        <v>0.625</v>
      </c>
      <c r="H6" s="3" t="s">
        <v>83</v>
      </c>
      <c r="I6" s="7">
        <v>15</v>
      </c>
      <c r="J6" s="2">
        <v>15</v>
      </c>
      <c r="K6" s="3" t="s">
        <v>83</v>
      </c>
      <c r="L6" s="9">
        <v>21</v>
      </c>
      <c r="M6" s="10">
        <v>61</v>
      </c>
      <c r="N6" s="3" t="s">
        <v>83</v>
      </c>
      <c r="O6" s="3" t="s">
        <v>28</v>
      </c>
      <c r="P6" s="2" t="s">
        <v>29</v>
      </c>
      <c r="Q6" s="2" t="s">
        <v>30</v>
      </c>
      <c r="R6" s="3" t="s">
        <v>83</v>
      </c>
      <c r="S6" s="2" t="s">
        <v>84</v>
      </c>
      <c r="T6" s="2" t="s">
        <v>85</v>
      </c>
      <c r="U6" s="3" t="s">
        <v>83</v>
      </c>
      <c r="V6" s="2" t="s">
        <v>86</v>
      </c>
      <c r="W6" s="2" t="s">
        <v>87</v>
      </c>
      <c r="X6" s="3" t="s">
        <v>83</v>
      </c>
      <c r="Y6" s="3" t="s">
        <v>35</v>
      </c>
      <c r="Z6" s="2"/>
      <c r="AA6" s="2" t="s">
        <v>30</v>
      </c>
      <c r="AB6" s="3" t="s">
        <v>83</v>
      </c>
      <c r="AC6" s="2" t="s">
        <v>51</v>
      </c>
      <c r="AD6" s="2" t="s">
        <v>79</v>
      </c>
      <c r="AE6" s="3" t="s">
        <v>83</v>
      </c>
      <c r="AF6" s="3" t="s">
        <v>54</v>
      </c>
      <c r="AG6" s="2">
        <v>4</v>
      </c>
      <c r="AH6" s="2" t="s">
        <v>68</v>
      </c>
      <c r="AI6" s="3" t="s">
        <v>83</v>
      </c>
      <c r="AJ6" s="3" t="s">
        <v>39</v>
      </c>
      <c r="AK6" s="2" t="s">
        <v>29</v>
      </c>
      <c r="AL6" s="2" t="s">
        <v>30</v>
      </c>
      <c r="AM6" s="3" t="s">
        <v>83</v>
      </c>
      <c r="AN6" s="2" t="s">
        <v>57</v>
      </c>
      <c r="AO6" s="2" t="s">
        <v>57</v>
      </c>
      <c r="AP6" s="3" t="s">
        <v>83</v>
      </c>
      <c r="AQ6" s="2" t="s">
        <v>50</v>
      </c>
      <c r="AR6" s="2" t="s">
        <v>79</v>
      </c>
      <c r="AS6" s="3" t="s">
        <v>83</v>
      </c>
      <c r="AT6" s="2" t="s">
        <v>59</v>
      </c>
      <c r="AU6" s="2" t="s">
        <v>79</v>
      </c>
      <c r="AV6" s="3" t="s">
        <v>83</v>
      </c>
      <c r="AW6" s="2" t="s">
        <v>87</v>
      </c>
      <c r="AX6" s="2" t="s">
        <v>88</v>
      </c>
      <c r="AY6" s="3" t="s">
        <v>83</v>
      </c>
      <c r="AZ6" s="2" t="s">
        <v>59</v>
      </c>
      <c r="BA6" s="2" t="s">
        <v>79</v>
      </c>
      <c r="BB6" s="3" t="s">
        <v>83</v>
      </c>
      <c r="BC6" s="2" t="s">
        <v>59</v>
      </c>
      <c r="BD6" s="2" t="s">
        <v>79</v>
      </c>
      <c r="BE6" s="3" t="s">
        <v>83</v>
      </c>
      <c r="BF6" s="2" t="s">
        <v>51</v>
      </c>
      <c r="BG6" s="2" t="s">
        <v>79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89</v>
      </c>
      <c r="B7" s="3" t="s">
        <v>24</v>
      </c>
      <c r="C7" s="6" t="s">
        <v>25</v>
      </c>
      <c r="D7" s="3" t="s">
        <v>90</v>
      </c>
      <c r="E7" s="7">
        <v>56</v>
      </c>
      <c r="F7" s="7" t="s">
        <v>91</v>
      </c>
      <c r="G7" s="8">
        <v>0.48214285714285715</v>
      </c>
      <c r="H7" s="3" t="s">
        <v>90</v>
      </c>
      <c r="I7" s="7">
        <v>15</v>
      </c>
      <c r="J7" s="2">
        <v>15</v>
      </c>
      <c r="K7" s="3" t="s">
        <v>90</v>
      </c>
      <c r="L7" s="9">
        <v>38</v>
      </c>
      <c r="M7" s="10">
        <v>61</v>
      </c>
      <c r="N7" s="3" t="s">
        <v>90</v>
      </c>
      <c r="O7" s="3" t="s">
        <v>28</v>
      </c>
      <c r="P7" s="2" t="s">
        <v>29</v>
      </c>
      <c r="Q7" s="2" t="s">
        <v>30</v>
      </c>
      <c r="R7" s="3" t="s">
        <v>90</v>
      </c>
      <c r="S7" s="2" t="s">
        <v>92</v>
      </c>
      <c r="T7" s="2" t="s">
        <v>87</v>
      </c>
      <c r="U7" s="3" t="s">
        <v>90</v>
      </c>
      <c r="V7" s="2" t="s">
        <v>93</v>
      </c>
      <c r="W7" s="2" t="s">
        <v>94</v>
      </c>
      <c r="X7" s="3" t="s">
        <v>90</v>
      </c>
      <c r="Y7" s="3" t="s">
        <v>35</v>
      </c>
      <c r="Z7" s="2"/>
      <c r="AA7" s="2" t="s">
        <v>30</v>
      </c>
      <c r="AB7" s="3" t="s">
        <v>90</v>
      </c>
      <c r="AC7" s="2" t="s">
        <v>95</v>
      </c>
      <c r="AD7" s="2" t="s">
        <v>91</v>
      </c>
      <c r="AE7" s="3" t="s">
        <v>90</v>
      </c>
      <c r="AF7" s="3" t="s">
        <v>54</v>
      </c>
      <c r="AG7" s="2">
        <v>3</v>
      </c>
      <c r="AH7" s="2" t="s">
        <v>55</v>
      </c>
      <c r="AI7" s="3" t="s">
        <v>90</v>
      </c>
      <c r="AJ7" s="3" t="s">
        <v>96</v>
      </c>
      <c r="AK7" s="2">
        <v>4</v>
      </c>
      <c r="AL7" s="2" t="s">
        <v>68</v>
      </c>
      <c r="AM7" s="3" t="s">
        <v>90</v>
      </c>
      <c r="AN7" s="2" t="s">
        <v>56</v>
      </c>
      <c r="AO7" s="2" t="s">
        <v>56</v>
      </c>
      <c r="AP7" s="3" t="s">
        <v>90</v>
      </c>
      <c r="AQ7" s="2" t="s">
        <v>84</v>
      </c>
      <c r="AR7" s="2" t="s">
        <v>91</v>
      </c>
      <c r="AS7" s="3" t="s">
        <v>90</v>
      </c>
      <c r="AT7" s="2" t="s">
        <v>85</v>
      </c>
      <c r="AU7" s="2" t="s">
        <v>91</v>
      </c>
      <c r="AV7" s="3" t="s">
        <v>90</v>
      </c>
      <c r="AW7" s="2" t="s">
        <v>87</v>
      </c>
      <c r="AX7" s="2" t="s">
        <v>87</v>
      </c>
      <c r="AY7" s="3" t="s">
        <v>90</v>
      </c>
      <c r="AZ7" s="2" t="s">
        <v>87</v>
      </c>
      <c r="BA7" s="2" t="s">
        <v>91</v>
      </c>
      <c r="BB7" s="3" t="s">
        <v>90</v>
      </c>
      <c r="BC7" s="2" t="s">
        <v>84</v>
      </c>
      <c r="BD7" s="2" t="s">
        <v>91</v>
      </c>
      <c r="BE7" s="3" t="s">
        <v>90</v>
      </c>
      <c r="BF7" s="2" t="s">
        <v>84</v>
      </c>
      <c r="BG7" s="2" t="s">
        <v>91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97</v>
      </c>
      <c r="B8" s="3" t="s">
        <v>24</v>
      </c>
      <c r="C8" s="6" t="s">
        <v>25</v>
      </c>
      <c r="D8" s="3" t="s">
        <v>98</v>
      </c>
      <c r="E8" s="7">
        <v>159</v>
      </c>
      <c r="F8" s="7" t="s">
        <v>99</v>
      </c>
      <c r="G8" s="8">
        <v>0.47169811320754718</v>
      </c>
      <c r="H8" s="3" t="s">
        <v>98</v>
      </c>
      <c r="I8" s="7">
        <v>15</v>
      </c>
      <c r="J8" s="2">
        <v>15</v>
      </c>
      <c r="K8" s="3" t="s">
        <v>98</v>
      </c>
      <c r="L8" s="9">
        <v>43</v>
      </c>
      <c r="M8" s="10">
        <v>61</v>
      </c>
      <c r="N8" s="3" t="s">
        <v>98</v>
      </c>
      <c r="O8" s="3" t="s">
        <v>28</v>
      </c>
      <c r="P8" s="2" t="s">
        <v>29</v>
      </c>
      <c r="Q8" s="2" t="s">
        <v>30</v>
      </c>
      <c r="R8" s="3" t="s">
        <v>98</v>
      </c>
      <c r="S8" s="2" t="s">
        <v>100</v>
      </c>
      <c r="T8" s="2" t="s">
        <v>42</v>
      </c>
      <c r="U8" s="3" t="s">
        <v>98</v>
      </c>
      <c r="V8" s="2" t="s">
        <v>67</v>
      </c>
      <c r="W8" s="2" t="s">
        <v>67</v>
      </c>
      <c r="X8" s="3" t="s">
        <v>98</v>
      </c>
      <c r="Y8" s="3" t="s">
        <v>35</v>
      </c>
      <c r="Z8" s="2"/>
      <c r="AA8" s="2" t="s">
        <v>30</v>
      </c>
      <c r="AB8" s="3" t="s">
        <v>98</v>
      </c>
      <c r="AC8" s="2" t="s">
        <v>101</v>
      </c>
      <c r="AD8" s="2" t="s">
        <v>99</v>
      </c>
      <c r="AE8" s="3" t="s">
        <v>98</v>
      </c>
      <c r="AF8" s="3" t="s">
        <v>54</v>
      </c>
      <c r="AG8" s="2">
        <v>4</v>
      </c>
      <c r="AH8" s="2" t="s">
        <v>68</v>
      </c>
      <c r="AI8" s="3" t="s">
        <v>98</v>
      </c>
      <c r="AJ8" s="3" t="s">
        <v>39</v>
      </c>
      <c r="AK8" s="2" t="s">
        <v>29</v>
      </c>
      <c r="AL8" s="2" t="s">
        <v>30</v>
      </c>
      <c r="AM8" s="3" t="s">
        <v>98</v>
      </c>
      <c r="AN8" s="2" t="s">
        <v>102</v>
      </c>
      <c r="AO8" s="2" t="s">
        <v>102</v>
      </c>
      <c r="AP8" s="3" t="s">
        <v>98</v>
      </c>
      <c r="AQ8" s="2" t="s">
        <v>31</v>
      </c>
      <c r="AR8" s="2" t="s">
        <v>99</v>
      </c>
      <c r="AS8" s="3" t="s">
        <v>98</v>
      </c>
      <c r="AT8" s="2" t="s">
        <v>31</v>
      </c>
      <c r="AU8" s="2" t="s">
        <v>99</v>
      </c>
      <c r="AV8" s="3" t="s">
        <v>98</v>
      </c>
      <c r="AW8" s="2" t="s">
        <v>75</v>
      </c>
      <c r="AX8" s="2" t="s">
        <v>100</v>
      </c>
      <c r="AY8" s="3" t="s">
        <v>98</v>
      </c>
      <c r="AZ8" s="2" t="s">
        <v>103</v>
      </c>
      <c r="BA8" s="2" t="s">
        <v>99</v>
      </c>
      <c r="BB8" s="3" t="s">
        <v>98</v>
      </c>
      <c r="BC8" s="2" t="s">
        <v>31</v>
      </c>
      <c r="BD8" s="2" t="s">
        <v>99</v>
      </c>
      <c r="BE8" s="3" t="s">
        <v>98</v>
      </c>
      <c r="BF8" s="2" t="s">
        <v>43</v>
      </c>
      <c r="BG8" s="2" t="s">
        <v>99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104</v>
      </c>
      <c r="B9" s="3" t="s">
        <v>24</v>
      </c>
      <c r="C9" s="6" t="s">
        <v>25</v>
      </c>
      <c r="D9" s="3" t="s">
        <v>105</v>
      </c>
      <c r="E9" s="7">
        <v>49</v>
      </c>
      <c r="F9" s="7" t="s">
        <v>52</v>
      </c>
      <c r="G9" s="8">
        <v>0.34693877551020408</v>
      </c>
      <c r="H9" s="3" t="s">
        <v>105</v>
      </c>
      <c r="I9" s="7">
        <v>15</v>
      </c>
      <c r="J9" s="2">
        <v>15</v>
      </c>
      <c r="K9" s="3" t="s">
        <v>105</v>
      </c>
      <c r="L9" s="9">
        <v>19</v>
      </c>
      <c r="M9" s="10">
        <v>61</v>
      </c>
      <c r="N9" s="3" t="s">
        <v>105</v>
      </c>
      <c r="O9" s="3" t="s">
        <v>28</v>
      </c>
      <c r="P9" s="2" t="s">
        <v>29</v>
      </c>
      <c r="Q9" s="2" t="s">
        <v>30</v>
      </c>
      <c r="R9" s="3" t="s">
        <v>105</v>
      </c>
      <c r="S9" s="2" t="s">
        <v>106</v>
      </c>
      <c r="T9" s="2" t="s">
        <v>106</v>
      </c>
      <c r="U9" s="3" t="s">
        <v>105</v>
      </c>
      <c r="V9" s="2" t="s">
        <v>107</v>
      </c>
      <c r="W9" s="2" t="s">
        <v>107</v>
      </c>
      <c r="X9" s="3" t="s">
        <v>105</v>
      </c>
      <c r="Y9" s="3" t="s">
        <v>35</v>
      </c>
      <c r="Z9" s="2"/>
      <c r="AA9" s="2" t="s">
        <v>30</v>
      </c>
      <c r="AB9" s="3" t="s">
        <v>105</v>
      </c>
      <c r="AC9" s="2" t="s">
        <v>94</v>
      </c>
      <c r="AD9" s="2" t="s">
        <v>52</v>
      </c>
      <c r="AE9" s="3" t="s">
        <v>105</v>
      </c>
      <c r="AF9" s="3" t="s">
        <v>54</v>
      </c>
      <c r="AG9" s="2">
        <v>3</v>
      </c>
      <c r="AH9" s="2" t="s">
        <v>55</v>
      </c>
      <c r="AI9" s="3" t="s">
        <v>105</v>
      </c>
      <c r="AJ9" s="3" t="s">
        <v>96</v>
      </c>
      <c r="AK9" s="2">
        <v>4</v>
      </c>
      <c r="AL9" s="2" t="s">
        <v>68</v>
      </c>
      <c r="AM9" s="3" t="s">
        <v>105</v>
      </c>
      <c r="AN9" s="2" t="s">
        <v>56</v>
      </c>
      <c r="AO9" s="2" t="s">
        <v>56</v>
      </c>
      <c r="AP9" s="3" t="s">
        <v>105</v>
      </c>
      <c r="AQ9" s="2" t="s">
        <v>52</v>
      </c>
      <c r="AR9" s="2" t="s">
        <v>52</v>
      </c>
      <c r="AS9" s="3" t="s">
        <v>105</v>
      </c>
      <c r="AT9" s="2" t="s">
        <v>52</v>
      </c>
      <c r="AU9" s="2" t="s">
        <v>52</v>
      </c>
      <c r="AV9" s="3" t="s">
        <v>105</v>
      </c>
      <c r="AW9" s="2" t="s">
        <v>108</v>
      </c>
      <c r="AX9" s="2" t="s">
        <v>108</v>
      </c>
      <c r="AY9" s="3" t="s">
        <v>105</v>
      </c>
      <c r="AZ9" s="2" t="s">
        <v>94</v>
      </c>
      <c r="BA9" s="2" t="s">
        <v>52</v>
      </c>
      <c r="BB9" s="3" t="s">
        <v>105</v>
      </c>
      <c r="BC9" s="2" t="s">
        <v>52</v>
      </c>
      <c r="BD9" s="2" t="s">
        <v>52</v>
      </c>
      <c r="BE9" s="3" t="s">
        <v>105</v>
      </c>
      <c r="BF9" s="2" t="s">
        <v>94</v>
      </c>
      <c r="BG9" s="2" t="s">
        <v>52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109</v>
      </c>
      <c r="B10" s="3" t="s">
        <v>24</v>
      </c>
      <c r="C10" s="6" t="s">
        <v>25</v>
      </c>
      <c r="D10" s="3" t="s">
        <v>110</v>
      </c>
      <c r="E10" s="7">
        <v>115</v>
      </c>
      <c r="F10" s="7" t="s">
        <v>111</v>
      </c>
      <c r="G10" s="8">
        <v>0.41739130434782606</v>
      </c>
      <c r="H10" s="3" t="s">
        <v>110</v>
      </c>
      <c r="I10" s="7">
        <v>14</v>
      </c>
      <c r="J10" s="2">
        <v>15</v>
      </c>
      <c r="K10" s="3" t="s">
        <v>110</v>
      </c>
      <c r="L10" s="9">
        <v>18</v>
      </c>
      <c r="M10" s="10">
        <v>61</v>
      </c>
      <c r="N10" s="3" t="s">
        <v>110</v>
      </c>
      <c r="O10" s="3" t="s">
        <v>28</v>
      </c>
      <c r="P10" s="2" t="s">
        <v>29</v>
      </c>
      <c r="Q10" s="2" t="s">
        <v>30</v>
      </c>
      <c r="R10" s="3" t="s">
        <v>110</v>
      </c>
      <c r="S10" s="2" t="s">
        <v>80</v>
      </c>
      <c r="T10" s="2" t="s">
        <v>112</v>
      </c>
      <c r="U10" s="3" t="s">
        <v>110</v>
      </c>
      <c r="V10" s="2" t="s">
        <v>95</v>
      </c>
      <c r="W10" s="2" t="s">
        <v>113</v>
      </c>
      <c r="X10" s="3" t="s">
        <v>110</v>
      </c>
      <c r="Y10" s="3" t="s">
        <v>35</v>
      </c>
      <c r="Z10" s="2"/>
      <c r="AA10" s="2" t="s">
        <v>30</v>
      </c>
      <c r="AB10" s="3" t="s">
        <v>110</v>
      </c>
      <c r="AC10" s="2" t="s">
        <v>114</v>
      </c>
      <c r="AD10" s="2" t="s">
        <v>111</v>
      </c>
      <c r="AE10" s="3" t="s">
        <v>110</v>
      </c>
      <c r="AF10" s="3" t="s">
        <v>54</v>
      </c>
      <c r="AG10" s="2">
        <v>3</v>
      </c>
      <c r="AH10" s="2" t="s">
        <v>55</v>
      </c>
      <c r="AI10" s="3" t="s">
        <v>110</v>
      </c>
      <c r="AJ10" s="3" t="s">
        <v>39</v>
      </c>
      <c r="AK10" s="2" t="s">
        <v>29</v>
      </c>
      <c r="AL10" s="2" t="s">
        <v>30</v>
      </c>
      <c r="AM10" s="3" t="s">
        <v>110</v>
      </c>
      <c r="AN10" s="2" t="s">
        <v>57</v>
      </c>
      <c r="AO10" s="2" t="s">
        <v>57</v>
      </c>
      <c r="AP10" s="3" t="s">
        <v>110</v>
      </c>
      <c r="AQ10" s="2" t="s">
        <v>78</v>
      </c>
      <c r="AR10" s="2" t="s">
        <v>111</v>
      </c>
      <c r="AS10" s="3" t="s">
        <v>110</v>
      </c>
      <c r="AT10" s="2" t="s">
        <v>115</v>
      </c>
      <c r="AU10" s="2" t="s">
        <v>111</v>
      </c>
      <c r="AV10" s="3" t="s">
        <v>110</v>
      </c>
      <c r="AW10" s="2" t="s">
        <v>59</v>
      </c>
      <c r="AX10" s="2" t="s">
        <v>59</v>
      </c>
      <c r="AY10" s="3" t="s">
        <v>110</v>
      </c>
      <c r="AZ10" s="2" t="s">
        <v>65</v>
      </c>
      <c r="BA10" s="2" t="s">
        <v>111</v>
      </c>
      <c r="BB10" s="3" t="s">
        <v>110</v>
      </c>
      <c r="BC10" s="2" t="s">
        <v>65</v>
      </c>
      <c r="BD10" s="2" t="s">
        <v>111</v>
      </c>
      <c r="BE10" s="3" t="s">
        <v>110</v>
      </c>
      <c r="BF10" s="2" t="s">
        <v>116</v>
      </c>
      <c r="BG10" s="2" t="s">
        <v>111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117</v>
      </c>
      <c r="B11" s="3" t="s">
        <v>24</v>
      </c>
      <c r="C11" s="6" t="s">
        <v>25</v>
      </c>
      <c r="D11" s="3" t="s">
        <v>118</v>
      </c>
      <c r="E11" s="7">
        <v>88</v>
      </c>
      <c r="F11" s="7" t="s">
        <v>79</v>
      </c>
      <c r="G11" s="8">
        <v>0.39772727272727271</v>
      </c>
      <c r="H11" s="3" t="s">
        <v>118</v>
      </c>
      <c r="I11" s="7">
        <v>14</v>
      </c>
      <c r="J11" s="2">
        <v>15</v>
      </c>
      <c r="K11" s="3" t="s">
        <v>118</v>
      </c>
      <c r="L11" s="9">
        <v>46</v>
      </c>
      <c r="M11" s="10">
        <v>61</v>
      </c>
      <c r="N11" s="3" t="s">
        <v>118</v>
      </c>
      <c r="O11" s="3" t="s">
        <v>28</v>
      </c>
      <c r="P11" s="2" t="s">
        <v>29</v>
      </c>
      <c r="Q11" s="2" t="s">
        <v>30</v>
      </c>
      <c r="R11" s="3" t="s">
        <v>118</v>
      </c>
      <c r="S11" s="2" t="s">
        <v>58</v>
      </c>
      <c r="T11" s="2" t="s">
        <v>60</v>
      </c>
      <c r="U11" s="3" t="s">
        <v>118</v>
      </c>
      <c r="V11" s="2" t="s">
        <v>52</v>
      </c>
      <c r="W11" s="2" t="s">
        <v>52</v>
      </c>
      <c r="X11" s="3" t="s">
        <v>118</v>
      </c>
      <c r="Y11" s="3" t="s">
        <v>35</v>
      </c>
      <c r="Z11" s="2"/>
      <c r="AA11" s="2" t="s">
        <v>30</v>
      </c>
      <c r="AB11" s="3" t="s">
        <v>118</v>
      </c>
      <c r="AC11" s="2" t="s">
        <v>79</v>
      </c>
      <c r="AD11" s="2" t="s">
        <v>79</v>
      </c>
      <c r="AE11" s="3" t="s">
        <v>118</v>
      </c>
      <c r="AF11" s="3" t="s">
        <v>54</v>
      </c>
      <c r="AG11" s="2">
        <v>3</v>
      </c>
      <c r="AH11" s="2" t="s">
        <v>55</v>
      </c>
      <c r="AI11" s="3" t="s">
        <v>118</v>
      </c>
      <c r="AJ11" s="3" t="s">
        <v>39</v>
      </c>
      <c r="AK11" s="2" t="s">
        <v>29</v>
      </c>
      <c r="AL11" s="2" t="s">
        <v>30</v>
      </c>
      <c r="AM11" s="3" t="s">
        <v>118</v>
      </c>
      <c r="AN11" s="2" t="s">
        <v>57</v>
      </c>
      <c r="AO11" s="2" t="s">
        <v>57</v>
      </c>
      <c r="AP11" s="3" t="s">
        <v>118</v>
      </c>
      <c r="AQ11" s="2" t="s">
        <v>79</v>
      </c>
      <c r="AR11" s="2" t="s">
        <v>79</v>
      </c>
      <c r="AS11" s="3" t="s">
        <v>118</v>
      </c>
      <c r="AT11" s="2" t="s">
        <v>79</v>
      </c>
      <c r="AU11" s="2" t="s">
        <v>79</v>
      </c>
      <c r="AV11" s="3" t="s">
        <v>118</v>
      </c>
      <c r="AW11" s="2" t="s">
        <v>59</v>
      </c>
      <c r="AX11" s="2" t="s">
        <v>59</v>
      </c>
      <c r="AY11" s="3" t="s">
        <v>118</v>
      </c>
      <c r="AZ11" s="2" t="s">
        <v>66</v>
      </c>
      <c r="BA11" s="2" t="s">
        <v>79</v>
      </c>
      <c r="BB11" s="3" t="s">
        <v>118</v>
      </c>
      <c r="BC11" s="2" t="s">
        <v>66</v>
      </c>
      <c r="BD11" s="2" t="s">
        <v>79</v>
      </c>
      <c r="BE11" s="3" t="s">
        <v>118</v>
      </c>
      <c r="BF11" s="2" t="s">
        <v>66</v>
      </c>
      <c r="BG11" s="2" t="s">
        <v>79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119</v>
      </c>
      <c r="B12" s="3" t="s">
        <v>24</v>
      </c>
      <c r="C12" s="6" t="s">
        <v>25</v>
      </c>
      <c r="D12" s="3" t="s">
        <v>120</v>
      </c>
      <c r="E12" s="7">
        <v>293</v>
      </c>
      <c r="F12" s="7" t="s">
        <v>121</v>
      </c>
      <c r="G12" s="8">
        <v>0.49146757679180886</v>
      </c>
      <c r="H12" s="3" t="s">
        <v>120</v>
      </c>
      <c r="I12" s="7">
        <v>15</v>
      </c>
      <c r="J12" s="2">
        <v>15</v>
      </c>
      <c r="K12" s="3" t="s">
        <v>120</v>
      </c>
      <c r="L12" s="9">
        <v>43</v>
      </c>
      <c r="M12" s="10">
        <v>61</v>
      </c>
      <c r="N12" s="3" t="s">
        <v>120</v>
      </c>
      <c r="O12" s="3" t="s">
        <v>28</v>
      </c>
      <c r="P12" s="2" t="s">
        <v>29</v>
      </c>
      <c r="Q12" s="2" t="s">
        <v>30</v>
      </c>
      <c r="R12" s="3" t="s">
        <v>120</v>
      </c>
      <c r="S12" s="2" t="s">
        <v>36</v>
      </c>
      <c r="T12" s="2" t="s">
        <v>46</v>
      </c>
      <c r="U12" s="3" t="s">
        <v>120</v>
      </c>
      <c r="V12" s="2" t="s">
        <v>75</v>
      </c>
      <c r="W12" s="2" t="s">
        <v>32</v>
      </c>
      <c r="X12" s="3" t="s">
        <v>120</v>
      </c>
      <c r="Y12" s="3" t="s">
        <v>35</v>
      </c>
      <c r="Z12" s="2"/>
      <c r="AA12" s="2" t="s">
        <v>30</v>
      </c>
      <c r="AB12" s="3" t="s">
        <v>120</v>
      </c>
      <c r="AC12" s="2" t="s">
        <v>122</v>
      </c>
      <c r="AD12" s="2" t="s">
        <v>121</v>
      </c>
      <c r="AE12" s="3" t="s">
        <v>120</v>
      </c>
      <c r="AF12" s="3" t="s">
        <v>54</v>
      </c>
      <c r="AG12" s="2">
        <v>1</v>
      </c>
      <c r="AH12" s="2" t="s">
        <v>92</v>
      </c>
      <c r="AI12" s="3" t="s">
        <v>120</v>
      </c>
      <c r="AJ12" s="3" t="s">
        <v>39</v>
      </c>
      <c r="AK12" s="2" t="s">
        <v>29</v>
      </c>
      <c r="AL12" s="2" t="s">
        <v>30</v>
      </c>
      <c r="AM12" s="3" t="s">
        <v>120</v>
      </c>
      <c r="AN12" s="2" t="s">
        <v>123</v>
      </c>
      <c r="AO12" s="2" t="s">
        <v>124</v>
      </c>
      <c r="AP12" s="3" t="s">
        <v>120</v>
      </c>
      <c r="AQ12" s="2" t="s">
        <v>125</v>
      </c>
      <c r="AR12" s="2" t="s">
        <v>121</v>
      </c>
      <c r="AS12" s="3" t="s">
        <v>120</v>
      </c>
      <c r="AT12" s="2" t="s">
        <v>126</v>
      </c>
      <c r="AU12" s="2" t="s">
        <v>121</v>
      </c>
      <c r="AV12" s="3" t="s">
        <v>120</v>
      </c>
      <c r="AW12" s="2" t="s">
        <v>127</v>
      </c>
      <c r="AX12" s="2" t="s">
        <v>128</v>
      </c>
      <c r="AY12" s="3" t="s">
        <v>120</v>
      </c>
      <c r="AZ12" s="2" t="s">
        <v>129</v>
      </c>
      <c r="BA12" s="2" t="s">
        <v>121</v>
      </c>
      <c r="BB12" s="3" t="s">
        <v>120</v>
      </c>
      <c r="BC12" s="2" t="s">
        <v>130</v>
      </c>
      <c r="BD12" s="2" t="s">
        <v>121</v>
      </c>
      <c r="BE12" s="3" t="s">
        <v>120</v>
      </c>
      <c r="BF12" s="2" t="s">
        <v>131</v>
      </c>
      <c r="BG12" s="2" t="s">
        <v>121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132</v>
      </c>
      <c r="B13" s="3" t="s">
        <v>24</v>
      </c>
      <c r="C13" s="6" t="s">
        <v>25</v>
      </c>
      <c r="D13" s="3" t="s">
        <v>133</v>
      </c>
      <c r="E13" s="7">
        <v>398</v>
      </c>
      <c r="F13" s="7" t="s">
        <v>134</v>
      </c>
      <c r="G13" s="8">
        <v>0.46482412060301509</v>
      </c>
      <c r="H13" s="3" t="s">
        <v>133</v>
      </c>
      <c r="I13" s="7">
        <v>15</v>
      </c>
      <c r="J13" s="2">
        <v>15</v>
      </c>
      <c r="K13" s="3" t="s">
        <v>133</v>
      </c>
      <c r="L13" s="9">
        <v>44</v>
      </c>
      <c r="M13" s="10">
        <v>61</v>
      </c>
      <c r="N13" s="3" t="s">
        <v>133</v>
      </c>
      <c r="O13" s="3" t="s">
        <v>28</v>
      </c>
      <c r="P13" s="2" t="s">
        <v>29</v>
      </c>
      <c r="Q13" s="2" t="s">
        <v>30</v>
      </c>
      <c r="R13" s="3" t="s">
        <v>133</v>
      </c>
      <c r="S13" s="2" t="s">
        <v>135</v>
      </c>
      <c r="T13" s="2" t="s">
        <v>136</v>
      </c>
      <c r="U13" s="3" t="s">
        <v>133</v>
      </c>
      <c r="V13" s="2" t="s">
        <v>41</v>
      </c>
      <c r="W13" s="2" t="s">
        <v>137</v>
      </c>
      <c r="X13" s="3" t="s">
        <v>133</v>
      </c>
      <c r="Y13" s="3" t="s">
        <v>35</v>
      </c>
      <c r="Z13" s="2"/>
      <c r="AA13" s="2" t="s">
        <v>30</v>
      </c>
      <c r="AB13" s="3" t="s">
        <v>133</v>
      </c>
      <c r="AC13" s="2" t="s">
        <v>138</v>
      </c>
      <c r="AD13" s="2" t="s">
        <v>134</v>
      </c>
      <c r="AE13" s="3" t="s">
        <v>133</v>
      </c>
      <c r="AF13" s="3" t="s">
        <v>54</v>
      </c>
      <c r="AG13" s="2">
        <v>2</v>
      </c>
      <c r="AH13" s="2" t="s">
        <v>78</v>
      </c>
      <c r="AI13" s="3" t="s">
        <v>133</v>
      </c>
      <c r="AJ13" s="3" t="s">
        <v>39</v>
      </c>
      <c r="AK13" s="2" t="s">
        <v>29</v>
      </c>
      <c r="AL13" s="2" t="s">
        <v>30</v>
      </c>
      <c r="AM13" s="3" t="s">
        <v>133</v>
      </c>
      <c r="AN13" s="2" t="s">
        <v>139</v>
      </c>
      <c r="AO13" s="2" t="s">
        <v>123</v>
      </c>
      <c r="AP13" s="3" t="s">
        <v>133</v>
      </c>
      <c r="AQ13" s="2" t="s">
        <v>140</v>
      </c>
      <c r="AR13" s="2" t="s">
        <v>134</v>
      </c>
      <c r="AS13" s="3" t="s">
        <v>133</v>
      </c>
      <c r="AT13" s="2" t="s">
        <v>141</v>
      </c>
      <c r="AU13" s="2" t="s">
        <v>134</v>
      </c>
      <c r="AV13" s="3" t="s">
        <v>133</v>
      </c>
      <c r="AW13" s="2" t="s">
        <v>142</v>
      </c>
      <c r="AX13" s="2" t="s">
        <v>131</v>
      </c>
      <c r="AY13" s="3" t="s">
        <v>133</v>
      </c>
      <c r="AZ13" s="2" t="s">
        <v>143</v>
      </c>
      <c r="BA13" s="2" t="s">
        <v>134</v>
      </c>
      <c r="BB13" s="3" t="s">
        <v>133</v>
      </c>
      <c r="BC13" s="2" t="s">
        <v>144</v>
      </c>
      <c r="BD13" s="2" t="s">
        <v>134</v>
      </c>
      <c r="BE13" s="3" t="s">
        <v>133</v>
      </c>
      <c r="BF13" s="2" t="s">
        <v>145</v>
      </c>
      <c r="BG13" s="2" t="s">
        <v>134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146</v>
      </c>
      <c r="B14" s="3" t="s">
        <v>24</v>
      </c>
      <c r="C14" s="6" t="s">
        <v>25</v>
      </c>
      <c r="D14" s="3" t="s">
        <v>147</v>
      </c>
      <c r="E14" s="7">
        <v>54</v>
      </c>
      <c r="F14" s="7" t="s">
        <v>113</v>
      </c>
      <c r="G14" s="8">
        <v>0.48148148148148145</v>
      </c>
      <c r="H14" s="3" t="s">
        <v>147</v>
      </c>
      <c r="I14" s="7">
        <v>14</v>
      </c>
      <c r="J14" s="2">
        <v>15</v>
      </c>
      <c r="K14" s="3" t="s">
        <v>147</v>
      </c>
      <c r="L14" s="9">
        <v>25</v>
      </c>
      <c r="M14" s="10">
        <v>61</v>
      </c>
      <c r="N14" s="3" t="s">
        <v>147</v>
      </c>
      <c r="O14" s="3" t="s">
        <v>28</v>
      </c>
      <c r="P14" s="2" t="s">
        <v>29</v>
      </c>
      <c r="Q14" s="2" t="s">
        <v>30</v>
      </c>
      <c r="R14" s="3" t="s">
        <v>147</v>
      </c>
      <c r="S14" s="2" t="s">
        <v>53</v>
      </c>
      <c r="T14" s="2" t="s">
        <v>86</v>
      </c>
      <c r="U14" s="3" t="s">
        <v>147</v>
      </c>
      <c r="V14" s="2" t="s">
        <v>148</v>
      </c>
      <c r="W14" s="2" t="s">
        <v>106</v>
      </c>
      <c r="X14" s="3" t="s">
        <v>147</v>
      </c>
      <c r="Y14" s="3" t="s">
        <v>35</v>
      </c>
      <c r="Z14" s="2"/>
      <c r="AA14" s="2" t="s">
        <v>30</v>
      </c>
      <c r="AB14" s="3" t="s">
        <v>147</v>
      </c>
      <c r="AC14" s="2" t="s">
        <v>85</v>
      </c>
      <c r="AD14" s="2" t="s">
        <v>113</v>
      </c>
      <c r="AE14" s="3" t="s">
        <v>147</v>
      </c>
      <c r="AF14" s="3" t="s">
        <v>54</v>
      </c>
      <c r="AG14" s="2">
        <v>3</v>
      </c>
      <c r="AH14" s="2" t="s">
        <v>55</v>
      </c>
      <c r="AI14" s="3" t="s">
        <v>147</v>
      </c>
      <c r="AJ14" s="3" t="s">
        <v>39</v>
      </c>
      <c r="AK14" s="2" t="s">
        <v>29</v>
      </c>
      <c r="AL14" s="2" t="s">
        <v>30</v>
      </c>
      <c r="AM14" s="3" t="s">
        <v>147</v>
      </c>
      <c r="AN14" s="2">
        <v>1</v>
      </c>
      <c r="AO14" s="2">
        <v>1</v>
      </c>
      <c r="AP14" s="3" t="s">
        <v>147</v>
      </c>
      <c r="AQ14" s="2" t="s">
        <v>84</v>
      </c>
      <c r="AR14" s="2" t="s">
        <v>113</v>
      </c>
      <c r="AS14" s="3" t="s">
        <v>147</v>
      </c>
      <c r="AT14" s="2" t="s">
        <v>113</v>
      </c>
      <c r="AU14" s="2" t="s">
        <v>113</v>
      </c>
      <c r="AV14" s="3" t="s">
        <v>147</v>
      </c>
      <c r="AW14" s="2" t="s">
        <v>53</v>
      </c>
      <c r="AX14" s="2" t="s">
        <v>53</v>
      </c>
      <c r="AY14" s="3" t="s">
        <v>147</v>
      </c>
      <c r="AZ14" s="2" t="s">
        <v>84</v>
      </c>
      <c r="BA14" s="2" t="s">
        <v>113</v>
      </c>
      <c r="BB14" s="3" t="s">
        <v>147</v>
      </c>
      <c r="BC14" s="2" t="s">
        <v>85</v>
      </c>
      <c r="BD14" s="2" t="s">
        <v>113</v>
      </c>
      <c r="BE14" s="3" t="s">
        <v>147</v>
      </c>
      <c r="BF14" s="2" t="s">
        <v>85</v>
      </c>
      <c r="BG14" s="2" t="s">
        <v>113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A1006" s="11"/>
      <c r="B1006" s="11"/>
      <c r="C1006" s="12"/>
      <c r="D1006" s="11"/>
      <c r="E1006" s="13"/>
      <c r="F1006" s="13"/>
      <c r="G1006" s="14"/>
      <c r="H1006" s="11"/>
      <c r="I1006" s="13"/>
      <c r="J1006" s="15"/>
      <c r="K1006" s="11"/>
      <c r="L1006" s="16"/>
      <c r="M1006" s="17"/>
      <c r="N1006" s="11"/>
      <c r="O1006" s="11"/>
      <c r="P1006" s="15"/>
      <c r="Q1006" s="15"/>
      <c r="R1006" s="11"/>
      <c r="S1006" s="15"/>
      <c r="T1006" s="15"/>
      <c r="U1006" s="11"/>
      <c r="V1006" s="15"/>
      <c r="W1006" s="15"/>
      <c r="X1006" s="11"/>
      <c r="Y1006" s="11"/>
      <c r="Z1006" s="15"/>
      <c r="AA1006" s="15"/>
      <c r="AB1006" s="11"/>
      <c r="AC1006" s="15"/>
      <c r="AD1006" s="15"/>
      <c r="AE1006" s="11"/>
      <c r="AF1006" s="11"/>
      <c r="AG1006" s="15"/>
      <c r="AH1006" s="15"/>
      <c r="AI1006" s="11"/>
      <c r="AJ1006" s="11"/>
      <c r="AK1006" s="15"/>
      <c r="AL1006" s="15"/>
      <c r="AM1006" s="11"/>
      <c r="AN1006" s="15"/>
      <c r="AO1006" s="15"/>
      <c r="AP1006" s="11"/>
      <c r="AQ1006" s="15"/>
      <c r="AR1006" s="15"/>
      <c r="AS1006" s="11"/>
      <c r="AT1006" s="15"/>
      <c r="AU1006" s="15"/>
      <c r="AV1006" s="11"/>
      <c r="AW1006" s="15"/>
      <c r="AX1006" s="15"/>
      <c r="AY1006" s="11"/>
      <c r="AZ1006" s="15"/>
      <c r="BA1006" s="15"/>
      <c r="BB1006" s="11"/>
      <c r="BC1006" s="15"/>
      <c r="BD1006" s="15"/>
      <c r="BE1006" s="11"/>
      <c r="BF1006" s="15"/>
      <c r="BG1006" s="1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A1007" s="11"/>
      <c r="B1007" s="11"/>
      <c r="C1007" s="12"/>
      <c r="D1007" s="11"/>
      <c r="E1007" s="13"/>
      <c r="F1007" s="13"/>
      <c r="G1007" s="14"/>
      <c r="H1007" s="11"/>
      <c r="I1007" s="13"/>
      <c r="J1007" s="15"/>
      <c r="K1007" s="11"/>
      <c r="L1007" s="16"/>
      <c r="M1007" s="17"/>
      <c r="N1007" s="11"/>
      <c r="O1007" s="11"/>
      <c r="P1007" s="15"/>
      <c r="Q1007" s="15"/>
      <c r="R1007" s="11"/>
      <c r="S1007" s="15"/>
      <c r="T1007" s="15"/>
      <c r="U1007" s="11"/>
      <c r="V1007" s="15"/>
      <c r="W1007" s="15"/>
      <c r="X1007" s="11"/>
      <c r="Y1007" s="11"/>
      <c r="Z1007" s="15"/>
      <c r="AA1007" s="15"/>
      <c r="AB1007" s="11"/>
      <c r="AC1007" s="15"/>
      <c r="AD1007" s="15"/>
      <c r="AE1007" s="11"/>
      <c r="AF1007" s="11"/>
      <c r="AG1007" s="15"/>
      <c r="AH1007" s="15"/>
      <c r="AI1007" s="11"/>
      <c r="AJ1007" s="11"/>
      <c r="AK1007" s="15"/>
      <c r="AL1007" s="15"/>
      <c r="AM1007" s="11"/>
      <c r="AN1007" s="15"/>
      <c r="AO1007" s="15"/>
      <c r="AP1007" s="11"/>
      <c r="AQ1007" s="15"/>
      <c r="AR1007" s="15"/>
      <c r="AS1007" s="11"/>
      <c r="AT1007" s="15"/>
      <c r="AU1007" s="15"/>
      <c r="AV1007" s="11"/>
      <c r="AW1007" s="15"/>
      <c r="AX1007" s="15"/>
      <c r="AY1007" s="11"/>
      <c r="AZ1007" s="15"/>
      <c r="BA1007" s="15"/>
      <c r="BB1007" s="11"/>
      <c r="BC1007" s="15"/>
      <c r="BD1007" s="15"/>
      <c r="BE1007" s="11"/>
      <c r="BF1007" s="15"/>
      <c r="BG1007" s="1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ht="12.75" customHeight="1" x14ac:dyDescent="0.2">
      <c r="A1008" s="11"/>
      <c r="B1008" s="11"/>
      <c r="C1008" s="12"/>
      <c r="D1008" s="11"/>
      <c r="E1008" s="13"/>
      <c r="F1008" s="13"/>
      <c r="G1008" s="14"/>
      <c r="H1008" s="11"/>
      <c r="I1008" s="13"/>
      <c r="J1008" s="15"/>
      <c r="K1008" s="11"/>
      <c r="L1008" s="16"/>
      <c r="M1008" s="17"/>
      <c r="N1008" s="11"/>
      <c r="O1008" s="11"/>
      <c r="P1008" s="15"/>
      <c r="Q1008" s="15"/>
      <c r="R1008" s="11"/>
      <c r="S1008" s="15"/>
      <c r="T1008" s="15"/>
      <c r="U1008" s="11"/>
      <c r="V1008" s="15"/>
      <c r="W1008" s="15"/>
      <c r="X1008" s="11"/>
      <c r="Y1008" s="11"/>
      <c r="Z1008" s="15"/>
      <c r="AA1008" s="15"/>
      <c r="AB1008" s="11"/>
      <c r="AC1008" s="15"/>
      <c r="AD1008" s="15"/>
      <c r="AE1008" s="11"/>
      <c r="AF1008" s="11"/>
      <c r="AG1008" s="15"/>
      <c r="AH1008" s="15"/>
      <c r="AI1008" s="11"/>
      <c r="AJ1008" s="11"/>
      <c r="AK1008" s="15"/>
      <c r="AL1008" s="15"/>
      <c r="AM1008" s="11"/>
      <c r="AN1008" s="15"/>
      <c r="AO1008" s="15"/>
      <c r="AP1008" s="11"/>
      <c r="AQ1008" s="15"/>
      <c r="AR1008" s="15"/>
      <c r="AS1008" s="11"/>
      <c r="AT1008" s="15"/>
      <c r="AU1008" s="15"/>
      <c r="AV1008" s="11"/>
      <c r="AW1008" s="15"/>
      <c r="AX1008" s="15"/>
      <c r="AY1008" s="11"/>
      <c r="AZ1008" s="15"/>
      <c r="BA1008" s="15"/>
      <c r="BB1008" s="11"/>
      <c r="BC1008" s="15"/>
      <c r="BD1008" s="15"/>
      <c r="BE1008" s="11"/>
      <c r="BF1008" s="15"/>
      <c r="BG1008" s="1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  <row r="1009" spans="1:78" ht="12.75" customHeight="1" x14ac:dyDescent="0.2">
      <c r="A1009" s="11"/>
      <c r="B1009" s="11"/>
      <c r="C1009" s="12"/>
      <c r="D1009" s="11"/>
      <c r="E1009" s="13"/>
      <c r="F1009" s="13"/>
      <c r="G1009" s="14"/>
      <c r="H1009" s="11"/>
      <c r="I1009" s="13"/>
      <c r="J1009" s="15"/>
      <c r="K1009" s="11"/>
      <c r="L1009" s="16"/>
      <c r="M1009" s="17"/>
      <c r="N1009" s="11"/>
      <c r="O1009" s="11"/>
      <c r="P1009" s="15"/>
      <c r="Q1009" s="15"/>
      <c r="R1009" s="11"/>
      <c r="S1009" s="15"/>
      <c r="T1009" s="15"/>
      <c r="U1009" s="11"/>
      <c r="V1009" s="15"/>
      <c r="W1009" s="15"/>
      <c r="X1009" s="11"/>
      <c r="Y1009" s="11"/>
      <c r="Z1009" s="15"/>
      <c r="AA1009" s="15"/>
      <c r="AB1009" s="11"/>
      <c r="AC1009" s="15"/>
      <c r="AD1009" s="15"/>
      <c r="AE1009" s="11"/>
      <c r="AF1009" s="11"/>
      <c r="AG1009" s="15"/>
      <c r="AH1009" s="15"/>
      <c r="AI1009" s="11"/>
      <c r="AJ1009" s="11"/>
      <c r="AK1009" s="15"/>
      <c r="AL1009" s="15"/>
      <c r="AM1009" s="11"/>
      <c r="AN1009" s="15"/>
      <c r="AO1009" s="15"/>
      <c r="AP1009" s="11"/>
      <c r="AQ1009" s="15"/>
      <c r="AR1009" s="15"/>
      <c r="AS1009" s="11"/>
      <c r="AT1009" s="15"/>
      <c r="AU1009" s="15"/>
      <c r="AV1009" s="11"/>
      <c r="AW1009" s="15"/>
      <c r="AX1009" s="15"/>
      <c r="AY1009" s="11"/>
      <c r="AZ1009" s="15"/>
      <c r="BA1009" s="15"/>
      <c r="BB1009" s="11"/>
      <c r="BC1009" s="15"/>
      <c r="BD1009" s="15"/>
      <c r="BE1009" s="11"/>
      <c r="BF1009" s="15"/>
      <c r="BG1009" s="1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</row>
    <row r="1010" spans="1:78" ht="12.75" customHeight="1" x14ac:dyDescent="0.2">
      <c r="A1010" s="11"/>
      <c r="B1010" s="11"/>
      <c r="C1010" s="12"/>
      <c r="D1010" s="11"/>
      <c r="E1010" s="13"/>
      <c r="F1010" s="13"/>
      <c r="G1010" s="14"/>
      <c r="H1010" s="11"/>
      <c r="I1010" s="13"/>
      <c r="J1010" s="15"/>
      <c r="K1010" s="11"/>
      <c r="L1010" s="16"/>
      <c r="M1010" s="17"/>
      <c r="N1010" s="11"/>
      <c r="O1010" s="11"/>
      <c r="P1010" s="15"/>
      <c r="Q1010" s="15"/>
      <c r="R1010" s="11"/>
      <c r="S1010" s="15"/>
      <c r="T1010" s="15"/>
      <c r="U1010" s="11"/>
      <c r="V1010" s="15"/>
      <c r="W1010" s="15"/>
      <c r="X1010" s="11"/>
      <c r="Y1010" s="11"/>
      <c r="Z1010" s="15"/>
      <c r="AA1010" s="15"/>
      <c r="AB1010" s="11"/>
      <c r="AC1010" s="15"/>
      <c r="AD1010" s="15"/>
      <c r="AE1010" s="11"/>
      <c r="AF1010" s="11"/>
      <c r="AG1010" s="15"/>
      <c r="AH1010" s="15"/>
      <c r="AI1010" s="11"/>
      <c r="AJ1010" s="11"/>
      <c r="AK1010" s="15"/>
      <c r="AL1010" s="15"/>
      <c r="AM1010" s="11"/>
      <c r="AN1010" s="15"/>
      <c r="AO1010" s="15"/>
      <c r="AP1010" s="11"/>
      <c r="AQ1010" s="15"/>
      <c r="AR1010" s="15"/>
      <c r="AS1010" s="11"/>
      <c r="AT1010" s="15"/>
      <c r="AU1010" s="15"/>
      <c r="AV1010" s="11"/>
      <c r="AW1010" s="15"/>
      <c r="AX1010" s="15"/>
      <c r="AY1010" s="11"/>
      <c r="AZ1010" s="15"/>
      <c r="BA1010" s="15"/>
      <c r="BB1010" s="11"/>
      <c r="BC1010" s="15"/>
      <c r="BD1010" s="15"/>
      <c r="BE1010" s="11"/>
      <c r="BF1010" s="15"/>
      <c r="BG1010" s="1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</row>
    <row r="1011" spans="1:78" ht="12.75" customHeight="1" x14ac:dyDescent="0.2">
      <c r="A1011" s="11"/>
      <c r="B1011" s="11"/>
      <c r="C1011" s="12"/>
      <c r="D1011" s="11"/>
      <c r="E1011" s="13"/>
      <c r="F1011" s="13"/>
      <c r="G1011" s="14"/>
      <c r="H1011" s="11"/>
      <c r="I1011" s="13"/>
      <c r="J1011" s="15"/>
      <c r="K1011" s="11"/>
      <c r="L1011" s="16"/>
      <c r="M1011" s="17"/>
      <c r="N1011" s="11"/>
      <c r="O1011" s="11"/>
      <c r="P1011" s="15"/>
      <c r="Q1011" s="15"/>
      <c r="R1011" s="11"/>
      <c r="S1011" s="15"/>
      <c r="T1011" s="15"/>
      <c r="U1011" s="11"/>
      <c r="V1011" s="15"/>
      <c r="W1011" s="15"/>
      <c r="X1011" s="11"/>
      <c r="Y1011" s="11"/>
      <c r="Z1011" s="15"/>
      <c r="AA1011" s="15"/>
      <c r="AB1011" s="11"/>
      <c r="AC1011" s="15"/>
      <c r="AD1011" s="15"/>
      <c r="AE1011" s="11"/>
      <c r="AF1011" s="11"/>
      <c r="AG1011" s="15"/>
      <c r="AH1011" s="15"/>
      <c r="AI1011" s="11"/>
      <c r="AJ1011" s="11"/>
      <c r="AK1011" s="15"/>
      <c r="AL1011" s="15"/>
      <c r="AM1011" s="11"/>
      <c r="AN1011" s="15"/>
      <c r="AO1011" s="15"/>
      <c r="AP1011" s="11"/>
      <c r="AQ1011" s="15"/>
      <c r="AR1011" s="15"/>
      <c r="AS1011" s="11"/>
      <c r="AT1011" s="15"/>
      <c r="AU1011" s="15"/>
      <c r="AV1011" s="11"/>
      <c r="AW1011" s="15"/>
      <c r="AX1011" s="15"/>
      <c r="AY1011" s="11"/>
      <c r="AZ1011" s="15"/>
      <c r="BA1011" s="15"/>
      <c r="BB1011" s="11"/>
      <c r="BC1011" s="15"/>
      <c r="BD1011" s="15"/>
      <c r="BE1011" s="11"/>
      <c r="BF1011" s="15"/>
      <c r="BG1011" s="1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</row>
    <row r="1012" spans="1:78" ht="12.75" customHeight="1" x14ac:dyDescent="0.2">
      <c r="A1012" s="11"/>
      <c r="B1012" s="11"/>
      <c r="C1012" s="12"/>
      <c r="D1012" s="11"/>
      <c r="E1012" s="13"/>
      <c r="F1012" s="13"/>
      <c r="G1012" s="14"/>
      <c r="H1012" s="11"/>
      <c r="I1012" s="13"/>
      <c r="J1012" s="15"/>
      <c r="K1012" s="11"/>
      <c r="L1012" s="16"/>
      <c r="M1012" s="17"/>
      <c r="N1012" s="11"/>
      <c r="O1012" s="11"/>
      <c r="P1012" s="15"/>
      <c r="Q1012" s="15"/>
      <c r="R1012" s="11"/>
      <c r="S1012" s="15"/>
      <c r="T1012" s="15"/>
      <c r="U1012" s="11"/>
      <c r="V1012" s="15"/>
      <c r="W1012" s="15"/>
      <c r="X1012" s="11"/>
      <c r="Y1012" s="11"/>
      <c r="Z1012" s="15"/>
      <c r="AA1012" s="15"/>
      <c r="AB1012" s="11"/>
      <c r="AC1012" s="15"/>
      <c r="AD1012" s="15"/>
      <c r="AE1012" s="11"/>
      <c r="AF1012" s="11"/>
      <c r="AG1012" s="15"/>
      <c r="AH1012" s="15"/>
      <c r="AI1012" s="11"/>
      <c r="AJ1012" s="11"/>
      <c r="AK1012" s="15"/>
      <c r="AL1012" s="15"/>
      <c r="AM1012" s="11"/>
      <c r="AN1012" s="15"/>
      <c r="AO1012" s="15"/>
      <c r="AP1012" s="11"/>
      <c r="AQ1012" s="15"/>
      <c r="AR1012" s="15"/>
      <c r="AS1012" s="11"/>
      <c r="AT1012" s="15"/>
      <c r="AU1012" s="15"/>
      <c r="AV1012" s="11"/>
      <c r="AW1012" s="15"/>
      <c r="AX1012" s="15"/>
      <c r="AY1012" s="11"/>
      <c r="AZ1012" s="15"/>
      <c r="BA1012" s="15"/>
      <c r="BB1012" s="11"/>
      <c r="BC1012" s="15"/>
      <c r="BD1012" s="15"/>
      <c r="BE1012" s="11"/>
      <c r="BF1012" s="15"/>
      <c r="BG1012" s="1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</row>
    <row r="1013" spans="1:78" ht="12.75" customHeight="1" x14ac:dyDescent="0.2">
      <c r="A1013" s="11"/>
      <c r="B1013" s="11"/>
      <c r="C1013" s="12"/>
      <c r="D1013" s="11"/>
      <c r="E1013" s="13"/>
      <c r="F1013" s="13"/>
      <c r="G1013" s="14"/>
      <c r="H1013" s="11"/>
      <c r="I1013" s="13"/>
      <c r="J1013" s="15"/>
      <c r="K1013" s="11"/>
      <c r="L1013" s="16"/>
      <c r="M1013" s="17"/>
      <c r="N1013" s="11"/>
      <c r="O1013" s="11"/>
      <c r="P1013" s="15"/>
      <c r="Q1013" s="15"/>
      <c r="R1013" s="11"/>
      <c r="S1013" s="15"/>
      <c r="T1013" s="15"/>
      <c r="U1013" s="11"/>
      <c r="V1013" s="15"/>
      <c r="W1013" s="15"/>
      <c r="X1013" s="11"/>
      <c r="Y1013" s="11"/>
      <c r="Z1013" s="15"/>
      <c r="AA1013" s="15"/>
      <c r="AB1013" s="11"/>
      <c r="AC1013" s="15"/>
      <c r="AD1013" s="15"/>
      <c r="AE1013" s="11"/>
      <c r="AF1013" s="11"/>
      <c r="AG1013" s="15"/>
      <c r="AH1013" s="15"/>
      <c r="AI1013" s="11"/>
      <c r="AJ1013" s="11"/>
      <c r="AK1013" s="15"/>
      <c r="AL1013" s="15"/>
      <c r="AM1013" s="11"/>
      <c r="AN1013" s="15"/>
      <c r="AO1013" s="15"/>
      <c r="AP1013" s="11"/>
      <c r="AQ1013" s="15"/>
      <c r="AR1013" s="15"/>
      <c r="AS1013" s="11"/>
      <c r="AT1013" s="15"/>
      <c r="AU1013" s="15"/>
      <c r="AV1013" s="11"/>
      <c r="AW1013" s="15"/>
      <c r="AX1013" s="15"/>
      <c r="AY1013" s="11"/>
      <c r="AZ1013" s="15"/>
      <c r="BA1013" s="15"/>
      <c r="BB1013" s="11"/>
      <c r="BC1013" s="15"/>
      <c r="BD1013" s="15"/>
      <c r="BE1013" s="11"/>
      <c r="BF1013" s="15"/>
      <c r="BG1013" s="1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</row>
    <row r="1014" spans="1:78" ht="12.75" customHeight="1" x14ac:dyDescent="0.2">
      <c r="A1014" s="11"/>
      <c r="B1014" s="11"/>
      <c r="C1014" s="12"/>
      <c r="D1014" s="11"/>
      <c r="E1014" s="13"/>
      <c r="F1014" s="13"/>
      <c r="G1014" s="14"/>
      <c r="H1014" s="11"/>
      <c r="I1014" s="13"/>
      <c r="J1014" s="15"/>
      <c r="K1014" s="11"/>
      <c r="L1014" s="16"/>
      <c r="M1014" s="17"/>
      <c r="N1014" s="11"/>
      <c r="O1014" s="11"/>
      <c r="P1014" s="15"/>
      <c r="Q1014" s="15"/>
      <c r="R1014" s="11"/>
      <c r="S1014" s="15"/>
      <c r="T1014" s="15"/>
      <c r="U1014" s="11"/>
      <c r="V1014" s="15"/>
      <c r="W1014" s="15"/>
      <c r="X1014" s="11"/>
      <c r="Y1014" s="11"/>
      <c r="Z1014" s="15"/>
      <c r="AA1014" s="15"/>
      <c r="AB1014" s="11"/>
      <c r="AC1014" s="15"/>
      <c r="AD1014" s="15"/>
      <c r="AE1014" s="11"/>
      <c r="AF1014" s="11"/>
      <c r="AG1014" s="15"/>
      <c r="AH1014" s="15"/>
      <c r="AI1014" s="11"/>
      <c r="AJ1014" s="11"/>
      <c r="AK1014" s="15"/>
      <c r="AL1014" s="15"/>
      <c r="AM1014" s="11"/>
      <c r="AN1014" s="15"/>
      <c r="AO1014" s="15"/>
      <c r="AP1014" s="11"/>
      <c r="AQ1014" s="15"/>
      <c r="AR1014" s="15"/>
      <c r="AS1014" s="11"/>
      <c r="AT1014" s="15"/>
      <c r="AU1014" s="15"/>
      <c r="AV1014" s="11"/>
      <c r="AW1014" s="15"/>
      <c r="AX1014" s="15"/>
      <c r="AY1014" s="11"/>
      <c r="AZ1014" s="15"/>
      <c r="BA1014" s="15"/>
      <c r="BB1014" s="11"/>
      <c r="BC1014" s="15"/>
      <c r="BD1014" s="15"/>
      <c r="BE1014" s="11"/>
      <c r="BF1014" s="15"/>
      <c r="BG1014" s="1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</row>
  </sheetData>
  <autoFilter ref="A1:BZ14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A8" sqref="A8:XFD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149</v>
      </c>
      <c r="B1" s="19" t="s">
        <v>150</v>
      </c>
      <c r="C1" s="19" t="s">
        <v>151</v>
      </c>
      <c r="D1" s="19" t="s">
        <v>152</v>
      </c>
      <c r="E1" s="19" t="s">
        <v>153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154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"Бочкаревская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23.289473684210527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37.10144927536232</v>
      </c>
      <c r="E3" s="25">
        <f t="shared" ref="E3:E15" si="0">B3+C3+D3</f>
        <v>90.390922959572848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 t="str">
        <f>'Данные для ввода на bus.gov.ru'!D3</f>
        <v>МБОУ "Верх-Марушинская основная общеобразовательная школа"</v>
      </c>
      <c r="B4" s="24">
        <f>IFERROR(((('Данные для ввода на bus.gov.ru'!I3+'Данные для ввода на bus.gov.ru'!L3)/('Данные для ввода на bus.gov.ru'!J3+'Данные для ввода на bus.gov.ru'!M3))*100)*0.3,"")</f>
        <v>20.526315789473681</v>
      </c>
      <c r="C4" s="22">
        <f>'Данные для ввода на bus.gov.ru'!Q3*0.3</f>
        <v>30</v>
      </c>
      <c r="D4" s="24">
        <f>((('Данные для ввода на bus.gov.ru'!S3+'Данные для ввода на bus.gov.ru'!V3)/('Данные для ввода на bus.gov.ru'!T3+'Данные для ввода на bus.gov.ru'!W3))*100)*0.4</f>
        <v>38.367346938775505</v>
      </c>
      <c r="E4" s="25">
        <f t="shared" si="0"/>
        <v>88.893662728249183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 t="str">
        <f>'Данные для ввода на bus.gov.ru'!D4</f>
        <v>МБОУ "Воеводская средняя общеобразовательная школа"</v>
      </c>
      <c r="B5" s="24">
        <f>IFERROR(((('Данные для ввода на bus.gov.ru'!I4+'Данные для ввода на bus.gov.ru'!L4)/('Данные для ввода на bus.gov.ru'!J4+'Данные для ввода на bus.gov.ru'!M4))*100)*0.3,"")</f>
        <v>15.394736842105264</v>
      </c>
      <c r="C5" s="22">
        <f>'Данные для ввода на bus.gov.ru'!Q4*0.3</f>
        <v>30</v>
      </c>
      <c r="D5" s="24">
        <f>((('Данные для ввода на bus.gov.ru'!S4+'Данные для ввода на bus.gov.ru'!V4)/('Данные для ввода на bus.gov.ru'!T4+'Данные для ввода на bus.gov.ru'!W4))*100)*0.4</f>
        <v>36.455696202531648</v>
      </c>
      <c r="E5" s="25">
        <f t="shared" si="0"/>
        <v>81.850433044636901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 t="str">
        <f>'Данные для ввода на bus.gov.ru'!D5</f>
        <v>МБОУ "Дружбинская средняя школа"</v>
      </c>
      <c r="B6" s="24">
        <f>IFERROR(((('Данные для ввода на bus.gov.ru'!I5+'Данные для ввода на bus.gov.ru'!L5)/('Данные для ввода на bus.gov.ru'!J5+'Данные для ввода на bus.gov.ru'!M5))*100)*0.3,"")</f>
        <v>26.447368421052627</v>
      </c>
      <c r="C6" s="22">
        <f>'Данные для ввода на bus.gov.ru'!Q5*0.3</f>
        <v>30</v>
      </c>
      <c r="D6" s="24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25">
        <f t="shared" si="0"/>
        <v>96.44736842105263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 t="str">
        <f>'Данные для ввода на bus.gov.ru'!D6</f>
        <v>МБОУ "Еландинская основная общеобразовательная школа"</v>
      </c>
      <c r="B7" s="24">
        <f>IFERROR(((('Данные для ввода на bus.gov.ru'!I6+'Данные для ввода на bus.gov.ru'!L6)/('Данные для ввода на bus.gov.ru'!J6+'Данные для ввода на bus.gov.ru'!M6))*100)*0.3,"")</f>
        <v>14.210526315789473</v>
      </c>
      <c r="C7" s="22">
        <f>'Данные для ввода на bus.gov.ru'!Q6*0.3</f>
        <v>30</v>
      </c>
      <c r="D7" s="24">
        <f>((('Данные для ввода на bus.gov.ru'!S6+'Данные для ввода на bus.gov.ru'!V6)/('Данные для ввода на bus.gov.ru'!T6+'Данные для ввода на bus.gov.ru'!W6))*100)*0.4</f>
        <v>37.391304347826086</v>
      </c>
      <c r="E7" s="25">
        <f t="shared" si="0"/>
        <v>81.601830663615559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 t="str">
        <f>'Данные для ввода на bus.gov.ru'!D7</f>
        <v>МБОУ "Ложкинская основная общеобразовательная школа"</v>
      </c>
      <c r="B8" s="24">
        <f>IFERROR(((('Данные для ввода на bus.gov.ru'!I7+'Данные для ввода на bus.gov.ru'!L7)/('Данные для ввода на bus.gov.ru'!J7+'Данные для ввода на bus.gov.ru'!M7))*100)*0.3,"")</f>
        <v>20.921052631578945</v>
      </c>
      <c r="C8" s="22">
        <f>'Данные для ввода на bus.gov.ru'!Q7*0.3</f>
        <v>30</v>
      </c>
      <c r="D8" s="24">
        <f>((('Данные для ввода на bus.gov.ru'!S7+'Данные для ввода на bus.gov.ru'!V7)/('Данные для ввода на bus.gov.ru'!T7+'Данные для ввода на bus.gov.ru'!W7))*100)*0.4</f>
        <v>37.837837837837839</v>
      </c>
      <c r="E8" s="25">
        <f t="shared" si="0"/>
        <v>88.758890469416784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 t="str">
        <f>'Данные для ввода на bus.gov.ru'!D8</f>
        <v>МБОУ "Марушинская средняя общеобразовательная школа"</v>
      </c>
      <c r="B9" s="24">
        <f>IFERROR(((('Данные для ввода на bus.gov.ru'!I8+'Данные для ввода на bus.gov.ru'!L8)/('Данные для ввода на bus.gov.ru'!J8+'Данные для ввода на bus.gov.ru'!M8))*100)*0.3,"")</f>
        <v>22.894736842105264</v>
      </c>
      <c r="C9" s="22">
        <f>'Данные для ввода на bus.gov.ru'!Q8*0.3</f>
        <v>30</v>
      </c>
      <c r="D9" s="24">
        <f>((('Данные для ввода на bus.gov.ru'!S8+'Данные для ввода на bus.gov.ru'!V8)/('Данные для ввода на bus.gov.ru'!T8+'Данные для ввода на bus.gov.ru'!W8))*100)*0.4</f>
        <v>39.370078740157481</v>
      </c>
      <c r="E9" s="25">
        <f t="shared" si="0"/>
        <v>92.264815582262742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 t="str">
        <f>'Данные для ввода на bus.gov.ru'!D9</f>
        <v>МБОУ "Овсянниковская средняя общеобразовательная школа"</v>
      </c>
      <c r="B10" s="24">
        <f>IFERROR(((('Данные для ввода на bus.gov.ru'!I9+'Данные для ввода на bus.gov.ru'!L9)/('Данные для ввода на bus.gov.ru'!J9+'Данные для ввода на bus.gov.ru'!M9))*100)*0.3,"")</f>
        <v>13.421052631578947</v>
      </c>
      <c r="C10" s="22">
        <f>'Данные для ввода на bus.gov.ru'!Q9*0.3</f>
        <v>30</v>
      </c>
      <c r="D10" s="24">
        <f>((('Данные для ввода на bus.gov.ru'!S9+'Данные для ввода на bus.gov.ru'!V9)/('Данные для ввода на bus.gov.ru'!T9+'Данные для ввода на bus.gov.ru'!W9))*100)*0.4</f>
        <v>40</v>
      </c>
      <c r="E10" s="25">
        <f t="shared" si="0"/>
        <v>83.421052631578945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A11" s="3" t="str">
        <f>'Данные для ввода на bus.gov.ru'!D10</f>
        <v>МБОУ "Побединская средняя общеобразовательная школа"</v>
      </c>
      <c r="B11" s="24">
        <f>IFERROR(((('Данные для ввода на bus.gov.ru'!I10+'Данные для ввода на bus.gov.ru'!L10)/('Данные для ввода на bus.gov.ru'!J10+'Данные для ввода на bus.gov.ru'!M10))*100)*0.3,"")</f>
        <v>12.631578947368419</v>
      </c>
      <c r="C11" s="22">
        <f>'Данные для ввода на bus.gov.ru'!Q10*0.3</f>
        <v>30</v>
      </c>
      <c r="D11" s="24">
        <f>((('Данные для ввода на bus.gov.ru'!S10+'Данные для ввода на bus.gov.ru'!V10)/('Данные для ввода на bus.gov.ru'!T10+'Данные для ввода на bus.gov.ru'!W10))*100)*0.4</f>
        <v>36.875</v>
      </c>
      <c r="E11" s="25">
        <f t="shared" si="0"/>
        <v>79.506578947368411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A12" s="3" t="str">
        <f>'Данные для ввода на bus.gov.ru'!D11</f>
        <v>МБОУ "Сухо-Чемровская средняя общеобразовательная школа"</v>
      </c>
      <c r="B12" s="24">
        <f>IFERROR(((('Данные для ввода на bus.gov.ru'!I11+'Данные для ввода на bus.gov.ru'!L11)/('Данные для ввода на bus.gov.ru'!J11+'Данные для ввода на bus.gov.ru'!M11))*100)*0.3,"")</f>
        <v>23.684210526315788</v>
      </c>
      <c r="C12" s="22">
        <f>'Данные для ввода на bus.gov.ru'!Q11*0.3</f>
        <v>30</v>
      </c>
      <c r="D12" s="24">
        <f>((('Данные для ввода на bus.gov.ru'!S11+'Данные для ввода на bus.gov.ru'!V11)/('Данные для ввода на bus.gov.ru'!T11+'Данные для ввода на bus.gov.ru'!W11))*100)*0.4</f>
        <v>39.130434782608695</v>
      </c>
      <c r="E12" s="25">
        <f t="shared" si="0"/>
        <v>92.814645308924483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A13" s="3" t="str">
        <f>'Данные для ввода на bus.gov.ru'!D12</f>
        <v>МБОУ "Целинная средняя общеобразовательная школа №1"</v>
      </c>
      <c r="B13" s="24">
        <f>IFERROR(((('Данные для ввода на bus.gov.ru'!I12+'Данные для ввода на bus.gov.ru'!L12)/('Данные для ввода на bus.gov.ru'!J12+'Данные для ввода на bus.gov.ru'!M12))*100)*0.3,"")</f>
        <v>22.894736842105264</v>
      </c>
      <c r="C13" s="22">
        <f>'Данные для ввода на bus.gov.ru'!Q12*0.3</f>
        <v>30</v>
      </c>
      <c r="D13" s="24">
        <f>((('Данные для ввода на bus.gov.ru'!S12+'Данные для ввода на bus.gov.ru'!V12)/('Данные для ввода на bus.gov.ru'!T12+'Данные для ввода на bus.gov.ru'!W12))*100)*0.4</f>
        <v>35</v>
      </c>
      <c r="E13" s="25">
        <f t="shared" si="0"/>
        <v>87.89473684210526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A14" s="3" t="str">
        <f>'Данные для ввода на bus.gov.ru'!D13</f>
        <v>МБОУ "Целинная средняя общеобразовательная школа №2"</v>
      </c>
      <c r="B14" s="24">
        <f>IFERROR(((('Данные для ввода на bus.gov.ru'!I13+'Данные для ввода на bus.gov.ru'!L13)/('Данные для ввода на bus.gov.ru'!J13+'Данные для ввода на bus.gov.ru'!M13))*100)*0.3,"")</f>
        <v>23.289473684210527</v>
      </c>
      <c r="C14" s="22">
        <f>'Данные для ввода на bus.gov.ru'!Q13*0.3</f>
        <v>30</v>
      </c>
      <c r="D14" s="24">
        <f>((('Данные для ввода на bus.gov.ru'!S13+'Данные для ввода на bus.gov.ru'!V13)/('Данные для ввода на bus.gov.ru'!T13+'Данные для ввода на bus.gov.ru'!W13))*100)*0.4</f>
        <v>36.894977168949772</v>
      </c>
      <c r="E14" s="25">
        <f t="shared" si="0"/>
        <v>90.1844508531603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A15" s="3" t="str">
        <f>'Данные для ввода на bus.gov.ru'!D14</f>
        <v>МБОУ "Шалапская основная общеобразовательная школа"</v>
      </c>
      <c r="B15" s="24">
        <f>IFERROR(((('Данные для ввода на bus.gov.ru'!I14+'Данные для ввода на bus.gov.ru'!L14)/('Данные для ввода на bus.gov.ru'!J14+'Данные для ввода на bus.gov.ru'!M14))*100)*0.3,"")</f>
        <v>15.394736842105264</v>
      </c>
      <c r="C15" s="22">
        <f>'Данные для ввода на bus.gov.ru'!Q14*0.3</f>
        <v>30</v>
      </c>
      <c r="D15" s="24">
        <f>((('Данные для ввода на bus.gov.ru'!S14+'Данные для ввода на bus.gov.ru'!V14)/('Данные для ввода на bus.gov.ru'!T14+'Данные для ввода на bus.gov.ru'!W14))*100)*0.4</f>
        <v>37.5</v>
      </c>
      <c r="E15" s="25">
        <f t="shared" si="0"/>
        <v>82.89473684210526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149</v>
      </c>
      <c r="B1" s="19" t="s">
        <v>155</v>
      </c>
      <c r="C1" s="19" t="s">
        <v>156</v>
      </c>
      <c r="D1" s="19" t="s">
        <v>153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154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"Бочкаревская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41.326530612244902</v>
      </c>
      <c r="D3" s="28">
        <f t="shared" ref="D3:D15" si="0">B3+C3</f>
        <v>91.326530612244909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A4" s="3" t="str">
        <f>'Данные для ввода на bus.gov.ru'!D3</f>
        <v>МБОУ "Верх-Марушинская основная общеобразовательная школа"</v>
      </c>
      <c r="B4" s="2">
        <f>'Данные для ввода на bus.gov.ru'!AA3*0.5</f>
        <v>50</v>
      </c>
      <c r="C4" s="28">
        <f>(('Данные для ввода на bus.gov.ru'!AC3/'Данные для ввода на bus.gov.ru'!AD3)*100)*0.5</f>
        <v>50</v>
      </c>
      <c r="D4" s="28">
        <f t="shared" si="0"/>
        <v>100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A5" s="3" t="str">
        <f>'Данные для ввода на bus.gov.ru'!D4</f>
        <v>МБОУ "Воеводская средняя общеобразовательная школа"</v>
      </c>
      <c r="B5" s="2">
        <f>'Данные для ввода на bus.gov.ru'!AA4*0.5</f>
        <v>50</v>
      </c>
      <c r="C5" s="28">
        <f>(('Данные для ввода на bus.gov.ru'!AC4/'Данные для ввода на bus.gov.ru'!AD4)*100)*0.5</f>
        <v>37.662337662337663</v>
      </c>
      <c r="D5" s="28">
        <f t="shared" si="0"/>
        <v>87.662337662337663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A6" s="3" t="str">
        <f>'Данные для ввода на bus.gov.ru'!D5</f>
        <v>МБОУ "Дружбинская средняя школа"</v>
      </c>
      <c r="B6" s="2">
        <f>'Данные для ввода на bus.gov.ru'!AA5*0.5</f>
        <v>50</v>
      </c>
      <c r="C6" s="28">
        <f>(('Данные для ввода на bus.gov.ru'!AC5/'Данные для ввода на bus.gov.ru'!AD5)*100)*0.5</f>
        <v>50</v>
      </c>
      <c r="D6" s="28">
        <f t="shared" si="0"/>
        <v>100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A7" s="3" t="str">
        <f>'Данные для ввода на bus.gov.ru'!D6</f>
        <v>МБОУ "Еландинская основная общеобразовательная школа"</v>
      </c>
      <c r="B7" s="2">
        <f>'Данные для ввода на bus.gov.ru'!AA6*0.5</f>
        <v>50</v>
      </c>
      <c r="C7" s="28">
        <f>(('Данные для ввода на bus.gov.ru'!AC6/'Данные для ввода на bus.gov.ru'!AD6)*100)*0.5</f>
        <v>44.285714285714285</v>
      </c>
      <c r="D7" s="28">
        <f t="shared" si="0"/>
        <v>94.285714285714278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A8" s="3" t="str">
        <f>'Данные для ввода на bus.gov.ru'!D7</f>
        <v>МБОУ "Ложкинская основная общеобразовательная школа"</v>
      </c>
      <c r="B8" s="2">
        <f>'Данные для ввода на bus.gov.ru'!AA7*0.5</f>
        <v>50</v>
      </c>
      <c r="C8" s="28">
        <f>(('Данные для ввода на bus.gov.ru'!AC7/'Данные для ввода на bus.gov.ru'!AD7)*100)*0.5</f>
        <v>42.592592592592595</v>
      </c>
      <c r="D8" s="28">
        <f t="shared" si="0"/>
        <v>92.592592592592595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A9" s="3" t="str">
        <f>'Данные для ввода на bus.gov.ru'!D8</f>
        <v>МБОУ "Марушинская средняя общеобразовательная школа"</v>
      </c>
      <c r="B9" s="2">
        <f>'Данные для ввода на bus.gov.ru'!AA8*0.5</f>
        <v>50</v>
      </c>
      <c r="C9" s="28">
        <f>(('Данные для ввода на bus.gov.ru'!AC8/'Данные для ввода на bus.gov.ru'!AD8)*100)*0.5</f>
        <v>45.333333333333329</v>
      </c>
      <c r="D9" s="28">
        <f t="shared" si="0"/>
        <v>95.333333333333329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A10" s="3" t="str">
        <f>'Данные для ввода на bus.gov.ru'!D9</f>
        <v>МБОУ "Овсянниковская средняя общеобразовательная школа"</v>
      </c>
      <c r="B10" s="2">
        <f>'Данные для ввода на bus.gov.ru'!AA9*0.5</f>
        <v>50</v>
      </c>
      <c r="C10" s="28">
        <f>(('Данные для ввода на bus.gov.ru'!AC9/'Данные для ввода на bus.gov.ru'!AD9)*100)*0.5</f>
        <v>47.058823529411761</v>
      </c>
      <c r="D10" s="28">
        <f t="shared" si="0"/>
        <v>97.058823529411768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A11" s="3" t="str">
        <f>'Данные для ввода на bus.gov.ru'!D10</f>
        <v>МБОУ "Побединская средняя общеобразовательная школа"</v>
      </c>
      <c r="B11" s="2">
        <f>'Данные для ввода на bus.gov.ru'!AA10*0.5</f>
        <v>50</v>
      </c>
      <c r="C11" s="28">
        <f>(('Данные для ввода на bus.gov.ru'!AC10/'Данные для ввода на bus.gov.ru'!AD10)*100)*0.5</f>
        <v>40.625</v>
      </c>
      <c r="D11" s="28">
        <f t="shared" si="0"/>
        <v>90.625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A12" s="3" t="str">
        <f>'Данные для ввода на bus.gov.ru'!D11</f>
        <v>МБОУ "Сухо-Чемровская средняя общеобразовательная школа"</v>
      </c>
      <c r="B12" s="2">
        <f>'Данные для ввода на bus.gov.ru'!AA11*0.5</f>
        <v>50</v>
      </c>
      <c r="C12" s="28">
        <f>(('Данные для ввода на bus.gov.ru'!AC11/'Данные для ввода на bus.gov.ru'!AD11)*100)*0.5</f>
        <v>50</v>
      </c>
      <c r="D12" s="28">
        <f t="shared" si="0"/>
        <v>100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A13" s="3" t="str">
        <f>'Данные для ввода на bus.gov.ru'!D12</f>
        <v>МБОУ "Целинная средняя общеобразовательная школа №1"</v>
      </c>
      <c r="B13" s="2">
        <f>'Данные для ввода на bus.gov.ru'!AA12*0.5</f>
        <v>50</v>
      </c>
      <c r="C13" s="28">
        <f>(('Данные для ввода на bus.gov.ru'!AC12/'Данные для ввода на bus.gov.ru'!AD12)*100)*0.5</f>
        <v>35.069444444444443</v>
      </c>
      <c r="D13" s="28">
        <f t="shared" si="0"/>
        <v>85.069444444444443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A14" s="3" t="str">
        <f>'Данные для ввода на bus.gov.ru'!D13</f>
        <v>МБОУ "Целинная средняя общеобразовательная школа №2"</v>
      </c>
      <c r="B14" s="2">
        <f>'Данные для ввода на bus.gov.ru'!AA13*0.5</f>
        <v>50</v>
      </c>
      <c r="C14" s="28">
        <f>(('Данные для ввода на bus.gov.ru'!AC13/'Данные для ввода на bus.gov.ru'!AD13)*100)*0.5</f>
        <v>39.729729729729726</v>
      </c>
      <c r="D14" s="28">
        <f t="shared" si="0"/>
        <v>89.729729729729726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A15" s="3" t="str">
        <f>'Данные для ввода на bus.gov.ru'!D14</f>
        <v>МБОУ "Шалапская основная общеобразовательная школа"</v>
      </c>
      <c r="B15" s="2">
        <f>'Данные для ввода на bus.gov.ru'!AA14*0.5</f>
        <v>50</v>
      </c>
      <c r="C15" s="28">
        <f>(('Данные для ввода на bus.gov.ru'!AC14/'Данные для ввода на bus.gov.ru'!AD14)*100)*0.5</f>
        <v>48.07692307692308</v>
      </c>
      <c r="D15" s="28">
        <f t="shared" si="0"/>
        <v>98.07692307692308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 x14ac:dyDescent="0.2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 x14ac:dyDescent="0.2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 x14ac:dyDescent="0.2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 x14ac:dyDescent="0.2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 x14ac:dyDescent="0.2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149</v>
      </c>
      <c r="B1" s="30" t="s">
        <v>157</v>
      </c>
      <c r="C1" s="30" t="s">
        <v>158</v>
      </c>
      <c r="D1" s="30" t="s">
        <v>159</v>
      </c>
      <c r="E1" s="30" t="s">
        <v>153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154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"Бочкаревская средняя общеобразовательная школа"</v>
      </c>
      <c r="B3" s="18">
        <f>'Данные для ввода на bus.gov.ru'!AH2*0.3</f>
        <v>0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:E15" si="0">B3+C3+D3</f>
        <v>70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 t="str">
        <f>'Данные для ввода на bus.gov.ru'!D3</f>
        <v>МБОУ "Верх-Марушинская основная общеобразовательная школа"</v>
      </c>
      <c r="B4" s="18">
        <f>'Данные для ввода на bus.gov.ru'!AH3*0.3</f>
        <v>18</v>
      </c>
      <c r="C4" s="18">
        <f>'Данные для ввода на bus.gov.ru'!AL3*0.4</f>
        <v>40</v>
      </c>
      <c r="D4" s="32">
        <f>IFERROR((('Данные для ввода на bus.gov.ru'!AN3/'Данные для ввода на bus.gov.ru'!AO3)*100)*0.3,0)</f>
        <v>15</v>
      </c>
      <c r="E4" s="32">
        <f t="shared" si="0"/>
        <v>73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 t="str">
        <f>'Данные для ввода на bus.gov.ru'!D4</f>
        <v>МБОУ "Воеводская средняя общеобразовательная школа"</v>
      </c>
      <c r="B5" s="18">
        <f>'Данные для ввода на bus.gov.ru'!AH4*0.3</f>
        <v>24</v>
      </c>
      <c r="C5" s="18">
        <f>'Данные для ввода на bus.gov.ru'!AL4*0.4</f>
        <v>40</v>
      </c>
      <c r="D5" s="32">
        <f>IFERROR((('Данные для ввода на bus.gov.ru'!AN4/'Данные для ввода на bus.gov.ru'!AO4)*100)*0.3,0)</f>
        <v>30</v>
      </c>
      <c r="E5" s="32">
        <f t="shared" si="0"/>
        <v>94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 t="str">
        <f>'Данные для ввода на bus.gov.ru'!D5</f>
        <v>МБОУ "Дружбинская средняя школа"</v>
      </c>
      <c r="B6" s="18">
        <f>'Данные для ввода на bus.gov.ru'!AH5*0.3</f>
        <v>24</v>
      </c>
      <c r="C6" s="18">
        <f>'Данные для ввода на bus.gov.ru'!AL5*0.4</f>
        <v>40</v>
      </c>
      <c r="D6" s="32">
        <f>IFERROR((('Данные для ввода на bus.gov.ru'!AN5/'Данные для ввода на bus.gov.ru'!AO5)*100)*0.3,0)</f>
        <v>30</v>
      </c>
      <c r="E6" s="32">
        <f t="shared" si="0"/>
        <v>94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 t="str">
        <f>'Данные для ввода на bus.gov.ru'!D6</f>
        <v>МБОУ "Еландинская основная общеобразовательная школа"</v>
      </c>
      <c r="B7" s="18">
        <f>'Данные для ввода на bus.gov.ru'!AH6*0.3</f>
        <v>24</v>
      </c>
      <c r="C7" s="18">
        <f>'Данные для ввода на bus.gov.ru'!AL6*0.4</f>
        <v>40</v>
      </c>
      <c r="D7" s="32">
        <f>IFERROR((('Данные для ввода на bus.gov.ru'!AN6/'Данные для ввода на bus.gov.ru'!AO6)*100)*0.3,0)</f>
        <v>30</v>
      </c>
      <c r="E7" s="32">
        <f t="shared" si="0"/>
        <v>94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 t="str">
        <f>'Данные для ввода на bus.gov.ru'!D7</f>
        <v>МБОУ "Ложкинская основная общеобразовательная школа"</v>
      </c>
      <c r="B8" s="18">
        <f>'Данные для ввода на bus.gov.ru'!AH7*0.3</f>
        <v>18</v>
      </c>
      <c r="C8" s="18">
        <f>'Данные для ввода на bus.gov.ru'!AL7*0.4</f>
        <v>32</v>
      </c>
      <c r="D8" s="32">
        <f>IFERROR((('Данные для ввода на bus.gov.ru'!AN7/'Данные для ввода на bus.gov.ru'!AO7)*100)*0.3,0)</f>
        <v>30</v>
      </c>
      <c r="E8" s="32">
        <f t="shared" si="0"/>
        <v>80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 t="str">
        <f>'Данные для ввода на bus.gov.ru'!D8</f>
        <v>МБОУ "Марушинская средняя общеобразовательная школа"</v>
      </c>
      <c r="B9" s="18">
        <f>'Данные для ввода на bus.gov.ru'!AH8*0.3</f>
        <v>24</v>
      </c>
      <c r="C9" s="18">
        <f>'Данные для ввода на bus.gov.ru'!AL8*0.4</f>
        <v>40</v>
      </c>
      <c r="D9" s="32">
        <f>IFERROR((('Данные для ввода на bus.gov.ru'!AN8/'Данные для ввода на bus.gov.ru'!AO8)*100)*0.3,0)</f>
        <v>30</v>
      </c>
      <c r="E9" s="32">
        <f t="shared" si="0"/>
        <v>94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 t="str">
        <f>'Данные для ввода на bus.gov.ru'!D9</f>
        <v>МБОУ "Овсянниковская средняя общеобразовательная школа"</v>
      </c>
      <c r="B10" s="18">
        <f>'Данные для ввода на bus.gov.ru'!AH9*0.3</f>
        <v>18</v>
      </c>
      <c r="C10" s="18">
        <f>'Данные для ввода на bus.gov.ru'!AL9*0.4</f>
        <v>32</v>
      </c>
      <c r="D10" s="32">
        <f>IFERROR((('Данные для ввода на bus.gov.ru'!AN9/'Данные для ввода на bus.gov.ru'!AO9)*100)*0.3,0)</f>
        <v>30</v>
      </c>
      <c r="E10" s="32">
        <f t="shared" si="0"/>
        <v>80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A11" s="3" t="str">
        <f>'Данные для ввода на bus.gov.ru'!D10</f>
        <v>МБОУ "Побединская средняя общеобразовательная школа"</v>
      </c>
      <c r="B11" s="18">
        <f>'Данные для ввода на bus.gov.ru'!AH10*0.3</f>
        <v>18</v>
      </c>
      <c r="C11" s="18">
        <f>'Данные для ввода на bus.gov.ru'!AL10*0.4</f>
        <v>40</v>
      </c>
      <c r="D11" s="32">
        <f>IFERROR((('Данные для ввода на bus.gov.ru'!AN10/'Данные для ввода на bus.gov.ru'!AO10)*100)*0.3,0)</f>
        <v>30</v>
      </c>
      <c r="E11" s="32">
        <f t="shared" si="0"/>
        <v>88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A12" s="3" t="str">
        <f>'Данные для ввода на bus.gov.ru'!D11</f>
        <v>МБОУ "Сухо-Чемровская средняя общеобразовательная школа"</v>
      </c>
      <c r="B12" s="18">
        <f>'Данные для ввода на bus.gov.ru'!AH11*0.3</f>
        <v>18</v>
      </c>
      <c r="C12" s="18">
        <f>'Данные для ввода на bus.gov.ru'!AL11*0.4</f>
        <v>40</v>
      </c>
      <c r="D12" s="32">
        <f>IFERROR((('Данные для ввода на bus.gov.ru'!AN11/'Данные для ввода на bus.gov.ru'!AO11)*100)*0.3,0)</f>
        <v>30</v>
      </c>
      <c r="E12" s="32">
        <f t="shared" si="0"/>
        <v>88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A13" s="3" t="str">
        <f>'Данные для ввода на bus.gov.ru'!D12</f>
        <v>МБОУ "Целинная средняя общеобразовательная школа №1"</v>
      </c>
      <c r="B13" s="18">
        <f>'Данные для ввода на bus.gov.ru'!AH12*0.3</f>
        <v>6</v>
      </c>
      <c r="C13" s="18">
        <f>'Данные для ввода на bus.gov.ru'!AL12*0.4</f>
        <v>40</v>
      </c>
      <c r="D13" s="32">
        <f>IFERROR((('Данные для ввода на bus.gov.ru'!AN12/'Данные для ввода на bus.gov.ru'!AO12)*100)*0.3,0)</f>
        <v>21</v>
      </c>
      <c r="E13" s="32">
        <f t="shared" si="0"/>
        <v>67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A14" s="3" t="str">
        <f>'Данные для ввода на bus.gov.ru'!D13</f>
        <v>МБОУ "Целинная средняя общеобразовательная школа №2"</v>
      </c>
      <c r="B14" s="18">
        <f>'Данные для ввода на bus.gov.ru'!AH13*0.3</f>
        <v>12</v>
      </c>
      <c r="C14" s="18">
        <f>'Данные для ввода на bus.gov.ru'!AL13*0.4</f>
        <v>40</v>
      </c>
      <c r="D14" s="32">
        <f>IFERROR((('Данные для ввода на bus.gov.ru'!AN13/'Данные для ввода на bus.gov.ru'!AO13)*100)*0.3,0)</f>
        <v>17.142857142857142</v>
      </c>
      <c r="E14" s="32">
        <f t="shared" si="0"/>
        <v>69.142857142857139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A15" s="3" t="str">
        <f>'Данные для ввода на bus.gov.ru'!D14</f>
        <v>МБОУ "Шалапская основная общеобразовательная школа"</v>
      </c>
      <c r="B15" s="18">
        <f>'Данные для ввода на bus.gov.ru'!AH14*0.3</f>
        <v>18</v>
      </c>
      <c r="C15" s="18">
        <f>'Данные для ввода на bus.gov.ru'!AL14*0.4</f>
        <v>40</v>
      </c>
      <c r="D15" s="32">
        <f>IFERROR((('Данные для ввода на bus.gov.ru'!AN14/'Данные для ввода на bus.gov.ru'!AO14)*100)*0.3,0)</f>
        <v>30</v>
      </c>
      <c r="E15" s="32">
        <f t="shared" si="0"/>
        <v>88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149</v>
      </c>
      <c r="B1" s="30" t="s">
        <v>160</v>
      </c>
      <c r="C1" s="30" t="s">
        <v>161</v>
      </c>
      <c r="D1" s="30" t="s">
        <v>162</v>
      </c>
      <c r="E1" s="30" t="s">
        <v>153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154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"Бочкаревская средняя общеобразовательная школа"</v>
      </c>
      <c r="B3" s="32">
        <f>(('Данные для ввода на bus.gov.ru'!AQ2/'Данные для ввода на bus.gov.ru'!AR2)*100)*0.4</f>
        <v>35.91836734693878</v>
      </c>
      <c r="C3" s="28">
        <f>(('Данные для ввода на bus.gov.ru'!AT2/'Данные для ввода на bus.gov.ru'!AU2)*100)*0.4</f>
        <v>38.367346938775505</v>
      </c>
      <c r="D3" s="32">
        <f>(('Данные для ввода на bus.gov.ru'!AW2/'Данные для ввода на bus.gov.ru'!AX2)*100)*0.2</f>
        <v>18.648648648648649</v>
      </c>
      <c r="E3" s="32">
        <f t="shared" ref="E3:E15" si="0">B3+C3+D3</f>
        <v>92.934362934362923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 t="str">
        <f>'Данные для ввода на bus.gov.ru'!D3</f>
        <v>МБОУ "Верх-Марушинская основная общеобразовательная школа"</v>
      </c>
      <c r="B4" s="32">
        <f>(('Данные для ввода на bus.gov.ru'!AQ3/'Данные для ввода на bus.gov.ru'!AR3)*100)*0.4</f>
        <v>33.939393939393938</v>
      </c>
      <c r="C4" s="28">
        <f>(('Данные для ввода на bus.gov.ru'!AT3/'Данные для ввода на bus.gov.ru'!AU3)*100)*0.4</f>
        <v>38.787878787878789</v>
      </c>
      <c r="D4" s="32">
        <f>(('Данные для ввода на bus.gov.ru'!AW3/'Данные для ввода на bus.gov.ru'!AX3)*100)*0.2</f>
        <v>19.333333333333336</v>
      </c>
      <c r="E4" s="32">
        <f t="shared" si="0"/>
        <v>92.060606060606062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 t="str">
        <f>'Данные для ввода на bus.gov.ru'!D4</f>
        <v>МБОУ "Воеводская средняя общеобразовательная школа"</v>
      </c>
      <c r="B5" s="32">
        <f>(('Данные для ввода на bus.gov.ru'!AQ4/'Данные для ввода на bus.gov.ru'!AR4)*100)*0.4</f>
        <v>36.363636363636367</v>
      </c>
      <c r="C5" s="28">
        <f>(('Данные для ввода на bus.gov.ru'!AT4/'Данные для ввода на bus.gov.ru'!AU4)*100)*0.4</f>
        <v>37.922077922077925</v>
      </c>
      <c r="D5" s="32">
        <f>(('Данные для ввода на bus.gov.ru'!AW4/'Данные для ввода на bus.gov.ru'!AX4)*100)*0.2</f>
        <v>19.63636363636364</v>
      </c>
      <c r="E5" s="32">
        <f t="shared" si="0"/>
        <v>93.922077922077932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 t="str">
        <f>'Данные для ввода на bus.gov.ru'!D5</f>
        <v>МБОУ "Дружбинская средняя школа"</v>
      </c>
      <c r="B6" s="32">
        <f>(('Данные для ввода на bus.gov.ru'!AQ5/'Данные для ввода на bus.gov.ru'!AR5)*100)*0.4</f>
        <v>40</v>
      </c>
      <c r="C6" s="28">
        <f>(('Данные для ввода на bus.gov.ru'!AT5/'Данные для ввода на bus.gov.ru'!AU5)*100)*0.4</f>
        <v>40</v>
      </c>
      <c r="D6" s="32">
        <f>(('Данные для ввода на bus.gov.ru'!AW5/'Данные для ввода на bus.gov.ru'!AX5)*100)*0.2</f>
        <v>20</v>
      </c>
      <c r="E6" s="32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 t="str">
        <f>'Данные для ввода на bus.gov.ru'!D6</f>
        <v>МБОУ "Еландинская основная общеобразовательная школа"</v>
      </c>
      <c r="B7" s="32">
        <f>(('Данные для ввода на bus.gov.ru'!AQ6/'Данные для ввода на bus.gov.ru'!AR6)*100)*0.4</f>
        <v>34.285714285714285</v>
      </c>
      <c r="C7" s="28">
        <f>(('Данные для ввода на bus.gov.ru'!AT6/'Данные для ввода на bus.gov.ru'!AU6)*100)*0.4</f>
        <v>36.571428571428577</v>
      </c>
      <c r="D7" s="32">
        <f>(('Данные для ввода на bus.gov.ru'!AW6/'Данные для ввода на bus.gov.ru'!AX6)*100)*0.2</f>
        <v>19.09090909090909</v>
      </c>
      <c r="E7" s="32">
        <f t="shared" si="0"/>
        <v>89.948051948051955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 t="str">
        <f>'Данные для ввода на bus.gov.ru'!D7</f>
        <v>МБОУ "Ложкинская основная общеобразовательная школа"</v>
      </c>
      <c r="B8" s="32">
        <f>(('Данные для ввода на bus.gov.ru'!AQ7/'Данные для ввода на bus.gov.ru'!AR7)*100)*0.4</f>
        <v>35.555555555555557</v>
      </c>
      <c r="C8" s="28">
        <f>(('Данные для ввода на bus.gov.ru'!AT7/'Данные для ввода на bus.gov.ru'!AU7)*100)*0.4</f>
        <v>37.037037037037038</v>
      </c>
      <c r="D8" s="32">
        <f>(('Данные для ввода на bus.gov.ru'!AW7/'Данные для ввода на bus.gov.ru'!AX7)*100)*0.2</f>
        <v>20</v>
      </c>
      <c r="E8" s="32">
        <f t="shared" si="0"/>
        <v>92.592592592592595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 t="str">
        <f>'Данные для ввода на bus.gov.ru'!D8</f>
        <v>МБОУ "Марушинская средняя общеобразовательная школа"</v>
      </c>
      <c r="B9" s="32">
        <f>(('Данные для ввода на bus.gov.ru'!AQ8/'Данные для ввода на bus.gov.ru'!AR8)*100)*0.4</f>
        <v>38.400000000000006</v>
      </c>
      <c r="C9" s="28">
        <f>(('Данные для ввода на bus.gov.ru'!AT8/'Данные для ввода на bus.gov.ru'!AU8)*100)*0.4</f>
        <v>38.400000000000006</v>
      </c>
      <c r="D9" s="32">
        <f>(('Данные для ввода на bus.gov.ru'!AW8/'Данные для ввода на bus.gov.ru'!AX8)*100)*0.2</f>
        <v>19.701492537313435</v>
      </c>
      <c r="E9" s="32">
        <f t="shared" si="0"/>
        <v>96.501492537313453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 t="str">
        <f>'Данные для ввода на bus.gov.ru'!D9</f>
        <v>МБОУ "Овсянниковская средняя общеобразовательная школа"</v>
      </c>
      <c r="B10" s="32">
        <f>(('Данные для ввода на bus.gov.ru'!AQ9/'Данные для ввода на bus.gov.ru'!AR9)*100)*0.4</f>
        <v>40</v>
      </c>
      <c r="C10" s="28">
        <f>(('Данные для ввода на bus.gov.ru'!AT9/'Данные для ввода на bus.gov.ru'!AU9)*100)*0.4</f>
        <v>40</v>
      </c>
      <c r="D10" s="32">
        <f>(('Данные для ввода на bus.gov.ru'!AW9/'Данные для ввода на bus.gov.ru'!AX9)*100)*0.2</f>
        <v>20</v>
      </c>
      <c r="E10" s="32">
        <f t="shared" si="0"/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A11" s="3" t="str">
        <f>'Данные для ввода на bus.gov.ru'!D10</f>
        <v>МБОУ "Побединская средняя общеобразовательная школа"</v>
      </c>
      <c r="B11" s="32">
        <f>(('Данные для ввода на bus.gov.ru'!AQ10/'Данные для ввода на bus.gov.ru'!AR10)*100)*0.4</f>
        <v>33.333333333333336</v>
      </c>
      <c r="C11" s="28">
        <f>(('Данные для ввода на bus.gov.ru'!AT10/'Данные для ввода на bus.gov.ru'!AU10)*100)*0.4</f>
        <v>36.666666666666664</v>
      </c>
      <c r="D11" s="32">
        <f>(('Данные для ввода на bus.gov.ru'!AW10/'Данные для ввода на bus.gov.ru'!AX10)*100)*0.2</f>
        <v>20</v>
      </c>
      <c r="E11" s="32">
        <f t="shared" si="0"/>
        <v>90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A12" s="3" t="str">
        <f>'Данные для ввода на bus.gov.ru'!D11</f>
        <v>МБОУ "Сухо-Чемровская средняя общеобразовательная школа"</v>
      </c>
      <c r="B12" s="32">
        <f>(('Данные для ввода на bus.gov.ru'!AQ11/'Данные для ввода на bus.gov.ru'!AR11)*100)*0.4</f>
        <v>40</v>
      </c>
      <c r="C12" s="28">
        <f>(('Данные для ввода на bus.gov.ru'!AT11/'Данные для ввода на bus.gov.ru'!AU11)*100)*0.4</f>
        <v>40</v>
      </c>
      <c r="D12" s="32">
        <f>(('Данные для ввода на bus.gov.ru'!AW11/'Данные для ввода на bus.gov.ru'!AX11)*100)*0.2</f>
        <v>20</v>
      </c>
      <c r="E12" s="32">
        <f t="shared" si="0"/>
        <v>100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A13" s="3" t="str">
        <f>'Данные для ввода на bus.gov.ru'!D12</f>
        <v>МБОУ "Целинная средняя общеобразовательная школа №1"</v>
      </c>
      <c r="B13" s="32">
        <f>(('Данные для ввода на bus.gov.ru'!AQ12/'Данные для ввода на bus.gov.ru'!AR12)*100)*0.4</f>
        <v>37.5</v>
      </c>
      <c r="C13" s="28">
        <f>(('Данные для ввода на bus.gov.ru'!AT12/'Данные для ввода на bus.gov.ru'!AU12)*100)*0.4</f>
        <v>36.666666666666664</v>
      </c>
      <c r="D13" s="32">
        <f>(('Данные для ввода на bus.gov.ru'!AW12/'Данные для ввода на bus.gov.ru'!AX12)*100)*0.2</f>
        <v>19.791666666666671</v>
      </c>
      <c r="E13" s="32">
        <f t="shared" si="0"/>
        <v>93.958333333333329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A14" s="3" t="str">
        <f>'Данные для ввода на bus.gov.ru'!D13</f>
        <v>МБОУ "Целинная средняя общеобразовательная школа №2"</v>
      </c>
      <c r="B14" s="32">
        <f>(('Данные для ввода на bus.gov.ru'!AQ13/'Данные для ввода на bus.gov.ru'!AR13)*100)*0.4</f>
        <v>36.972972972972975</v>
      </c>
      <c r="C14" s="28">
        <f>(('Данные для ввода на bus.gov.ru'!AT13/'Данные для ввода на bus.gov.ru'!AU13)*100)*0.4</f>
        <v>38.270270270270274</v>
      </c>
      <c r="D14" s="32">
        <f>(('Данные для ввода на bus.gov.ru'!AW13/'Данные для ввода на bus.gov.ru'!AX13)*100)*0.2</f>
        <v>19.389312977099237</v>
      </c>
      <c r="E14" s="32">
        <f t="shared" si="0"/>
        <v>94.632556220342494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A15" s="3" t="str">
        <f>'Данные для ввода на bus.gov.ru'!D14</f>
        <v>МБОУ "Шалапская основная общеобразовательная школа"</v>
      </c>
      <c r="B15" s="32">
        <f>(('Данные для ввода на bus.gov.ru'!AQ14/'Данные для ввода на bus.gov.ru'!AR14)*100)*0.4</f>
        <v>36.923076923076927</v>
      </c>
      <c r="C15" s="28">
        <f>(('Данные для ввода на bus.gov.ru'!AT14/'Данные для ввода на bus.gov.ru'!AU14)*100)*0.4</f>
        <v>40</v>
      </c>
      <c r="D15" s="32">
        <f>(('Данные для ввода на bus.gov.ru'!AW14/'Данные для ввода на bus.gov.ru'!AX14)*100)*0.2</f>
        <v>20</v>
      </c>
      <c r="E15" s="32">
        <f t="shared" si="0"/>
        <v>96.923076923076934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149</v>
      </c>
      <c r="B1" s="30" t="s">
        <v>163</v>
      </c>
      <c r="C1" s="30" t="s">
        <v>164</v>
      </c>
      <c r="D1" s="30" t="s">
        <v>165</v>
      </c>
      <c r="E1" s="30" t="s">
        <v>153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154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"Бочкаревская средняя общеобразовательная школа"</v>
      </c>
      <c r="B3" s="32">
        <f>(('Данные для ввода на bus.gov.ru'!AZ2/'Данные для ввода на bus.gov.ru'!BA2)*100)*0.3</f>
        <v>26.632653061224488</v>
      </c>
      <c r="C3" s="32">
        <f>(('Данные для ввода на bus.gov.ru'!BC2/'Данные для ввода на bus.gov.ru'!BD2)*100)*0.2</f>
        <v>18.571428571428573</v>
      </c>
      <c r="D3" s="32">
        <f>(('Данные для ввода на bus.gov.ru'!BF2/'Данные для ввода на bus.gov.ru'!BG2)*100)*0.5</f>
        <v>45.408163265306122</v>
      </c>
      <c r="E3" s="32">
        <f t="shared" ref="E3:E15" si="0">B3+C3+D3</f>
        <v>90.612244897959187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 t="str">
        <f>'Данные для ввода на bus.gov.ru'!D3</f>
        <v>МБОУ "Верх-Марушинская основная общеобразовательная школа"</v>
      </c>
      <c r="B4" s="32">
        <f>(('Данные для ввода на bus.gov.ru'!AZ3/'Данные для ввода на bus.gov.ru'!BA3)*100)*0.3</f>
        <v>29.09090909090909</v>
      </c>
      <c r="C4" s="32">
        <f>(('Данные для ввода на bus.gov.ru'!BC3/'Данные для ввода на bus.gov.ru'!BD3)*100)*0.2</f>
        <v>20</v>
      </c>
      <c r="D4" s="32">
        <f>(('Данные для ввода на bus.gov.ru'!BF3/'Данные для ввода на bus.gov.ru'!BG3)*100)*0.5</f>
        <v>50</v>
      </c>
      <c r="E4" s="32">
        <f t="shared" si="0"/>
        <v>99.090909090909093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 t="str">
        <f>'Данные для ввода на bus.gov.ru'!D4</f>
        <v>МБОУ "Воеводская средняя общеобразовательная школа"</v>
      </c>
      <c r="B5" s="32">
        <f>(('Данные для ввода на bus.gov.ru'!AZ4/'Данные для ввода на bus.gov.ru'!BA4)*100)*0.3</f>
        <v>24.935064935064933</v>
      </c>
      <c r="C5" s="32">
        <f>(('Данные для ввода на bus.gov.ru'!BC4/'Данные для ввода на bus.gov.ru'!BD4)*100)*0.2</f>
        <v>17.142857142857142</v>
      </c>
      <c r="D5" s="32">
        <f>(('Данные для ввода на bus.gov.ru'!BF4/'Данные для ввода на bus.gov.ru'!BG4)*100)*0.5</f>
        <v>47.402597402597401</v>
      </c>
      <c r="E5" s="32">
        <f t="shared" si="0"/>
        <v>89.480519480519476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 t="str">
        <f>'Данные для ввода на bus.gov.ru'!D5</f>
        <v>МБОУ "Дружбинская средняя школа"</v>
      </c>
      <c r="B6" s="32">
        <f>(('Данные для ввода на bus.gov.ru'!AZ5/'Данные для ввода на bus.gov.ru'!BA5)*100)*0.3</f>
        <v>30</v>
      </c>
      <c r="C6" s="32">
        <f>(('Данные для ввода на bus.gov.ru'!BC5/'Данные для ввода на bus.gov.ru'!BD5)*100)*0.2</f>
        <v>20</v>
      </c>
      <c r="D6" s="32">
        <f>(('Данные для ввода на bus.gov.ru'!BF5/'Данные для ввода на bus.gov.ru'!BG5)*100)*0.5</f>
        <v>50</v>
      </c>
      <c r="E6" s="32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 t="str">
        <f>'Данные для ввода на bus.gov.ru'!D6</f>
        <v>МБОУ "Еландинская основная общеобразовательная школа"</v>
      </c>
      <c r="B7" s="32">
        <f>(('Данные для ввода на bus.gov.ru'!AZ6/'Данные для ввода на bus.gov.ru'!BA6)*100)*0.3</f>
        <v>27.428571428571427</v>
      </c>
      <c r="C7" s="32">
        <f>(('Данные для ввода на bus.gov.ru'!BC6/'Данные для ввода на bus.gov.ru'!BD6)*100)*0.2</f>
        <v>18.285714285714288</v>
      </c>
      <c r="D7" s="32">
        <f>(('Данные для ввода на bus.gov.ru'!BF6/'Данные для ввода на bus.gov.ru'!BG6)*100)*0.5</f>
        <v>44.285714285714285</v>
      </c>
      <c r="E7" s="32">
        <f t="shared" si="0"/>
        <v>90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 t="str">
        <f>'Данные для ввода на bus.gov.ru'!D7</f>
        <v>МБОУ "Ложкинская основная общеобразовательная школа"</v>
      </c>
      <c r="B8" s="32">
        <f>(('Данные для ввода на bus.gov.ru'!AZ7/'Данные для ввода на bus.gov.ru'!BA7)*100)*0.3</f>
        <v>23.333333333333336</v>
      </c>
      <c r="C8" s="32">
        <f>(('Данные для ввода на bus.gov.ru'!BC7/'Данные для ввода на bus.gov.ru'!BD7)*100)*0.2</f>
        <v>17.777777777777779</v>
      </c>
      <c r="D8" s="32">
        <f>(('Данные для ввода на bus.gov.ru'!BF7/'Данные для ввода на bus.gov.ru'!BG7)*100)*0.5</f>
        <v>44.444444444444443</v>
      </c>
      <c r="E8" s="32">
        <f t="shared" si="0"/>
        <v>85.555555555555557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 t="str">
        <f>'Данные для ввода на bus.gov.ru'!D8</f>
        <v>МБОУ "Марушинская средняя общеобразовательная школа"</v>
      </c>
      <c r="B9" s="32">
        <f>(('Данные для ввода на bus.gov.ru'!AZ8/'Данные для ввода на bus.gov.ru'!BA8)*100)*0.3</f>
        <v>28.400000000000002</v>
      </c>
      <c r="C9" s="32">
        <f>(('Данные для ввода на bus.gov.ru'!BC8/'Данные для ввода на bus.gov.ru'!BD8)*100)*0.2</f>
        <v>19.200000000000003</v>
      </c>
      <c r="D9" s="32">
        <f>(('Данные для ввода на bus.gov.ru'!BF8/'Данные для ввода на bus.gov.ru'!BG8)*100)*0.5</f>
        <v>49.333333333333336</v>
      </c>
      <c r="E9" s="32">
        <f t="shared" si="0"/>
        <v>96.933333333333337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 t="str">
        <f>'Данные для ввода на bus.gov.ru'!D9</f>
        <v>МБОУ "Овсянниковская средняя общеобразовательная школа"</v>
      </c>
      <c r="B10" s="32">
        <f>(('Данные для ввода на bus.gov.ru'!AZ9/'Данные для ввода на bus.gov.ru'!BA9)*100)*0.3</f>
        <v>28.235294117647054</v>
      </c>
      <c r="C10" s="32">
        <f>(('Данные для ввода на bus.gov.ru'!BC9/'Данные для ввода на bus.gov.ru'!BD9)*100)*0.2</f>
        <v>20</v>
      </c>
      <c r="D10" s="32">
        <f>(('Данные для ввода на bus.gov.ru'!BF9/'Данные для ввода на bus.gov.ru'!BG9)*100)*0.5</f>
        <v>47.058823529411761</v>
      </c>
      <c r="E10" s="32">
        <f t="shared" si="0"/>
        <v>95.294117647058812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A11" s="3" t="str">
        <f>'Данные для ввода на bus.gov.ru'!D10</f>
        <v>МБОУ "Побединская средняя общеобразовательная школа"</v>
      </c>
      <c r="B11" s="32">
        <f>(('Данные для ввода на bus.gov.ru'!AZ10/'Данные для ввода на bus.gov.ru'!BA10)*100)*0.3</f>
        <v>28.125</v>
      </c>
      <c r="C11" s="32">
        <f>(('Данные для ввода на bus.gov.ru'!BC10/'Данные для ввода на bus.gov.ru'!BD10)*100)*0.2</f>
        <v>18.75</v>
      </c>
      <c r="D11" s="32">
        <f>(('Данные для ввода на bus.gov.ru'!BF10/'Данные для ввода на bus.gov.ru'!BG10)*100)*0.5</f>
        <v>43.75</v>
      </c>
      <c r="E11" s="32">
        <f t="shared" si="0"/>
        <v>90.625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A12" s="3" t="str">
        <f>'Данные для ввода на bus.gov.ru'!D11</f>
        <v>МБОУ "Сухо-Чемровская средняя общеобразовательная школа"</v>
      </c>
      <c r="B12" s="32">
        <f>(('Данные для ввода на bus.gov.ru'!AZ11/'Данные для ввода на bus.gov.ru'!BA11)*100)*0.3</f>
        <v>29.142857142857139</v>
      </c>
      <c r="C12" s="32">
        <f>(('Данные для ввода на bus.gov.ru'!BC11/'Данные для ввода на bus.gov.ru'!BD11)*100)*0.2</f>
        <v>19.428571428571431</v>
      </c>
      <c r="D12" s="32">
        <f>(('Данные для ввода на bus.gov.ru'!BF11/'Данные для ввода на bus.gov.ru'!BG11)*100)*0.5</f>
        <v>48.571428571428569</v>
      </c>
      <c r="E12" s="32">
        <f t="shared" si="0"/>
        <v>97.142857142857139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A13" s="3" t="str">
        <f>'Данные для ввода на bus.gov.ru'!D12</f>
        <v>МБОУ "Целинная средняя общеобразовательная школа №1"</v>
      </c>
      <c r="B13" s="32">
        <f>(('Данные для ввода на bus.gov.ru'!AZ12/'Данные для ввода на bus.gov.ru'!BA12)*100)*0.3</f>
        <v>27.708333333333332</v>
      </c>
      <c r="C13" s="32">
        <f>(('Данные для ввода на bus.gov.ru'!BC12/'Данные для ввода на bus.gov.ru'!BD12)*100)*0.2</f>
        <v>17.916666666666668</v>
      </c>
      <c r="D13" s="32">
        <f>(('Данные для ввода на bus.gov.ru'!BF12/'Данные для ввода на bus.gov.ru'!BG12)*100)*0.5</f>
        <v>45.486111111111107</v>
      </c>
      <c r="E13" s="32">
        <f t="shared" si="0"/>
        <v>91.111111111111114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A14" s="3" t="str">
        <f>'Данные для ввода на bus.gov.ru'!D13</f>
        <v>МБОУ "Целинная средняя общеобразовательная школа №2"</v>
      </c>
      <c r="B14" s="32">
        <f>(('Данные для ввода на bus.gov.ru'!AZ13/'Данные для ввода на bus.gov.ru'!BA13)*100)*0.3</f>
        <v>26.918918918918923</v>
      </c>
      <c r="C14" s="32">
        <f>(('Данные для ввода на bus.gov.ru'!BC13/'Данные для ввода на bus.gov.ru'!BD13)*100)*0.2</f>
        <v>17.729729729729733</v>
      </c>
      <c r="D14" s="32">
        <f>(('Данные для ввода на bus.gov.ru'!BF13/'Данные для ввода на bus.gov.ru'!BG13)*100)*0.5</f>
        <v>44.054054054054056</v>
      </c>
      <c r="E14" s="32">
        <f t="shared" si="0"/>
        <v>88.702702702702709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A15" s="3" t="str">
        <f>'Данные для ввода на bus.gov.ru'!D14</f>
        <v>МБОУ "Шалапская основная общеобразовательная школа"</v>
      </c>
      <c r="B15" s="32">
        <f>(('Данные для ввода на bus.gov.ru'!AZ14/'Данные для ввода на bus.gov.ru'!BA14)*100)*0.3</f>
        <v>27.69230769230769</v>
      </c>
      <c r="C15" s="32">
        <f>(('Данные для ввода на bus.gov.ru'!BC14/'Данные для ввода на bus.gov.ru'!BD14)*100)*0.2</f>
        <v>19.230769230769234</v>
      </c>
      <c r="D15" s="32">
        <f>(('Данные для ввода на bus.gov.ru'!BF14/'Данные для ввода на bus.gov.ru'!BG14)*100)*0.5</f>
        <v>48.07692307692308</v>
      </c>
      <c r="E15" s="32">
        <f t="shared" si="0"/>
        <v>95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B24" sqref="B24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166</v>
      </c>
      <c r="B1" s="34" t="s">
        <v>167</v>
      </c>
      <c r="C1" s="35" t="s">
        <v>168</v>
      </c>
      <c r="D1" s="35" t="s">
        <v>169</v>
      </c>
      <c r="E1" s="35" t="s">
        <v>170</v>
      </c>
      <c r="F1" s="35" t="s">
        <v>171</v>
      </c>
      <c r="G1" s="2" t="s">
        <v>172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154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15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"Бочкаревская средняя общеобразовательная школа"</v>
      </c>
      <c r="B3" s="28">
        <f>'Критерий 1'!E3</f>
        <v>90.390922959572848</v>
      </c>
      <c r="C3" s="28">
        <f>'Критерий 2'!D3</f>
        <v>91.326530612244909</v>
      </c>
      <c r="D3" s="28">
        <f>'Критерий 3'!E3</f>
        <v>70</v>
      </c>
      <c r="E3" s="28">
        <f>'Критерий 4'!E3</f>
        <v>92.934362934362923</v>
      </c>
      <c r="F3" s="28">
        <f>'Критерий 5'!E3</f>
        <v>90.612244897959187</v>
      </c>
      <c r="G3" s="28">
        <f t="shared" si="0"/>
        <v>87.052812280827965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 t="str">
        <f>'Критерий 1'!A4</f>
        <v>МБОУ "Верх-Марушинская основная общеобразовательная школа"</v>
      </c>
      <c r="B4" s="28">
        <f>'Критерий 1'!E4</f>
        <v>88.893662728249183</v>
      </c>
      <c r="C4" s="28">
        <f>'Критерий 2'!D4</f>
        <v>100</v>
      </c>
      <c r="D4" s="28">
        <f>'Критерий 3'!E4</f>
        <v>73</v>
      </c>
      <c r="E4" s="28">
        <f>'Критерий 4'!E4</f>
        <v>92.060606060606062</v>
      </c>
      <c r="F4" s="28">
        <f>'Критерий 5'!E4</f>
        <v>99.090909090909093</v>
      </c>
      <c r="G4" s="28">
        <f t="shared" si="0"/>
        <v>90.609035575952859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 t="str">
        <f>'Критерий 1'!A5</f>
        <v>МБОУ "Воеводская средняя общеобразовательная школа"</v>
      </c>
      <c r="B5" s="28">
        <f>'Критерий 1'!E5</f>
        <v>81.850433044636901</v>
      </c>
      <c r="C5" s="28">
        <f>'Критерий 2'!D5</f>
        <v>87.662337662337663</v>
      </c>
      <c r="D5" s="28">
        <f>'Критерий 3'!E5</f>
        <v>94</v>
      </c>
      <c r="E5" s="28">
        <f>'Критерий 4'!E5</f>
        <v>93.922077922077932</v>
      </c>
      <c r="F5" s="28">
        <f>'Критерий 5'!E5</f>
        <v>89.480519480519476</v>
      </c>
      <c r="G5" s="28">
        <f t="shared" si="0"/>
        <v>89.383073621914392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 t="str">
        <f>'Критерий 1'!A6</f>
        <v>МБОУ "Дружбинская средняя школа"</v>
      </c>
      <c r="B6" s="28">
        <f>'Критерий 1'!E6</f>
        <v>96.44736842105263</v>
      </c>
      <c r="C6" s="28">
        <f>'Критерий 2'!D6</f>
        <v>100</v>
      </c>
      <c r="D6" s="28">
        <f>'Критерий 3'!E6</f>
        <v>94</v>
      </c>
      <c r="E6" s="28">
        <f>'Критерий 4'!E6</f>
        <v>100</v>
      </c>
      <c r="F6" s="28">
        <f>'Критерий 5'!E6</f>
        <v>100</v>
      </c>
      <c r="G6" s="28">
        <f t="shared" si="0"/>
        <v>98.089473684210517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 t="str">
        <f>'Критерий 1'!A7</f>
        <v>МБОУ "Еландинская основная общеобразовательная школа"</v>
      </c>
      <c r="B7" s="28">
        <f>'Критерий 1'!E7</f>
        <v>81.601830663615559</v>
      </c>
      <c r="C7" s="28">
        <f>'Критерий 2'!D7</f>
        <v>94.285714285714278</v>
      </c>
      <c r="D7" s="28">
        <f>'Критерий 3'!E7</f>
        <v>94</v>
      </c>
      <c r="E7" s="28">
        <f>'Критерий 4'!E7</f>
        <v>89.948051948051955</v>
      </c>
      <c r="F7" s="28">
        <f>'Критерий 5'!E7</f>
        <v>90</v>
      </c>
      <c r="G7" s="28">
        <f t="shared" si="0"/>
        <v>89.967119379476358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" t="str">
        <f>'Критерий 1'!A8</f>
        <v>МБОУ "Ложкинская основная общеобразовательная школа"</v>
      </c>
      <c r="B8" s="28">
        <f>'Критерий 1'!E8</f>
        <v>88.758890469416784</v>
      </c>
      <c r="C8" s="28">
        <f>'Критерий 2'!D8</f>
        <v>92.592592592592595</v>
      </c>
      <c r="D8" s="28">
        <f>'Критерий 3'!E8</f>
        <v>80</v>
      </c>
      <c r="E8" s="28">
        <f>'Критерий 4'!E8</f>
        <v>92.592592592592595</v>
      </c>
      <c r="F8" s="28">
        <f>'Критерий 5'!E8</f>
        <v>85.555555555555557</v>
      </c>
      <c r="G8" s="28">
        <f t="shared" si="0"/>
        <v>87.899926242031512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" t="str">
        <f>'Критерий 1'!A9</f>
        <v>МБОУ "Марушинская средняя общеобразовательная школа"</v>
      </c>
      <c r="B9" s="28">
        <f>'Критерий 1'!E9</f>
        <v>92.264815582262742</v>
      </c>
      <c r="C9" s="28">
        <f>'Критерий 2'!D9</f>
        <v>95.333333333333329</v>
      </c>
      <c r="D9" s="28">
        <f>'Критерий 3'!E9</f>
        <v>94</v>
      </c>
      <c r="E9" s="28">
        <f>'Критерий 4'!E9</f>
        <v>96.501492537313453</v>
      </c>
      <c r="F9" s="28">
        <f>'Критерий 5'!E9</f>
        <v>96.933333333333337</v>
      </c>
      <c r="G9" s="28">
        <f t="shared" si="0"/>
        <v>95.006594957248566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" t="str">
        <f>'Критерий 1'!A10</f>
        <v>МБОУ "Овсянниковская средняя общеобразовательная школа"</v>
      </c>
      <c r="B10" s="28">
        <f>'Критерий 1'!E10</f>
        <v>83.421052631578945</v>
      </c>
      <c r="C10" s="28">
        <f>'Критерий 2'!D10</f>
        <v>97.058823529411768</v>
      </c>
      <c r="D10" s="28">
        <f>'Критерий 3'!E10</f>
        <v>80</v>
      </c>
      <c r="E10" s="28">
        <f>'Критерий 4'!E10</f>
        <v>100</v>
      </c>
      <c r="F10" s="28">
        <f>'Критерий 5'!E10</f>
        <v>95.294117647058812</v>
      </c>
      <c r="G10" s="28">
        <f t="shared" si="0"/>
        <v>91.154798761609911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" t="str">
        <f>'Критерий 1'!A11</f>
        <v>МБОУ "Побединская средняя общеобразовательная школа"</v>
      </c>
      <c r="B11" s="28">
        <f>'Критерий 1'!E11</f>
        <v>79.506578947368411</v>
      </c>
      <c r="C11" s="28">
        <f>'Критерий 2'!D11</f>
        <v>90.625</v>
      </c>
      <c r="D11" s="28">
        <f>'Критерий 3'!E11</f>
        <v>88</v>
      </c>
      <c r="E11" s="28">
        <f>'Критерий 4'!E11</f>
        <v>90</v>
      </c>
      <c r="F11" s="28">
        <f>'Критерий 5'!E11</f>
        <v>90.625</v>
      </c>
      <c r="G11" s="28">
        <f t="shared" si="0"/>
        <v>87.751315789473693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" t="str">
        <f>'Критерий 1'!A12</f>
        <v>МБОУ "Сухо-Чемровская средняя общеобразовательная школа"</v>
      </c>
      <c r="B12" s="28">
        <f>'Критерий 1'!E12</f>
        <v>92.814645308924483</v>
      </c>
      <c r="C12" s="28">
        <f>'Критерий 2'!D12</f>
        <v>100</v>
      </c>
      <c r="D12" s="28">
        <f>'Критерий 3'!E12</f>
        <v>88</v>
      </c>
      <c r="E12" s="28">
        <f>'Критерий 4'!E12</f>
        <v>100</v>
      </c>
      <c r="F12" s="28">
        <f>'Критерий 5'!E12</f>
        <v>97.142857142857139</v>
      </c>
      <c r="G12" s="28">
        <f t="shared" si="0"/>
        <v>95.59150049035631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" t="str">
        <f>'Критерий 1'!A13</f>
        <v>МБОУ "Целинная средняя общеобразовательная школа №1"</v>
      </c>
      <c r="B13" s="28">
        <f>'Критерий 1'!E13</f>
        <v>87.89473684210526</v>
      </c>
      <c r="C13" s="28">
        <f>'Критерий 2'!D13</f>
        <v>85.069444444444443</v>
      </c>
      <c r="D13" s="28">
        <f>'Критерий 3'!E13</f>
        <v>67</v>
      </c>
      <c r="E13" s="28">
        <f>'Критерий 4'!E13</f>
        <v>93.958333333333329</v>
      </c>
      <c r="F13" s="28">
        <f>'Критерий 5'!E13</f>
        <v>91.111111111111114</v>
      </c>
      <c r="G13" s="28">
        <f t="shared" si="0"/>
        <v>85.006725146198818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" t="str">
        <f>'Критерий 1'!A14</f>
        <v>МБОУ "Целинная средняя общеобразовательная школа №2"</v>
      </c>
      <c r="B14" s="28">
        <f>'Критерий 1'!E14</f>
        <v>90.1844508531603</v>
      </c>
      <c r="C14" s="28">
        <f>'Критерий 2'!D14</f>
        <v>89.729729729729726</v>
      </c>
      <c r="D14" s="28">
        <f>'Критерий 3'!E14</f>
        <v>69.142857142857139</v>
      </c>
      <c r="E14" s="28">
        <f>'Критерий 4'!E14</f>
        <v>94.632556220342494</v>
      </c>
      <c r="F14" s="28">
        <f>'Критерий 5'!E14</f>
        <v>88.702702702702709</v>
      </c>
      <c r="G14" s="28">
        <f t="shared" si="0"/>
        <v>86.478459329758465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7" t="str">
        <f>'Критерий 1'!A15</f>
        <v>МБОУ "Шалапская основная общеобразовательная школа"</v>
      </c>
      <c r="B15" s="36">
        <f>'Критерий 1'!E15</f>
        <v>82.89473684210526</v>
      </c>
      <c r="C15" s="36">
        <f>'Критерий 2'!D15</f>
        <v>98.07692307692308</v>
      </c>
      <c r="D15" s="36">
        <f>'Критерий 3'!E15</f>
        <v>88</v>
      </c>
      <c r="E15" s="36">
        <f>'Критерий 4'!E15</f>
        <v>96.923076923076934</v>
      </c>
      <c r="F15" s="36">
        <f>'Критерий 5'!E15</f>
        <v>95</v>
      </c>
      <c r="G15" s="36">
        <f t="shared" si="0"/>
        <v>92.178947368421063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8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40"/>
      <c r="C17" s="40"/>
      <c r="D17" s="40"/>
      <c r="E17" s="40"/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40"/>
      <c r="C18" s="40"/>
      <c r="D18" s="40"/>
      <c r="E18" s="40"/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40"/>
      <c r="C20" s="40"/>
      <c r="D20" s="40"/>
      <c r="E20" s="40"/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40"/>
      <c r="C21" s="40"/>
      <c r="D21" s="40"/>
      <c r="E21" s="40"/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40"/>
      <c r="C22" s="40"/>
      <c r="D22" s="40"/>
      <c r="E22" s="40"/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40"/>
      <c r="C23" s="40"/>
      <c r="D23" s="40"/>
      <c r="E23" s="40"/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40"/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40"/>
      <c r="C26" s="40"/>
      <c r="D26" s="40"/>
      <c r="E26" s="40"/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40"/>
      <c r="C27" s="40"/>
      <c r="D27" s="40"/>
      <c r="E27" s="40"/>
      <c r="F27" s="40"/>
      <c r="G27" s="4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40"/>
      <c r="C28" s="40"/>
      <c r="D28" s="40"/>
      <c r="E28" s="40"/>
      <c r="F28" s="40"/>
      <c r="G28" s="4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40"/>
      <c r="C29" s="40"/>
      <c r="D29" s="40"/>
      <c r="E29" s="40"/>
      <c r="F29" s="40"/>
      <c r="G29" s="4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40"/>
      <c r="C30" s="40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40"/>
      <c r="C31" s="40"/>
      <c r="D31" s="40"/>
      <c r="E31" s="40"/>
      <c r="F31" s="40"/>
      <c r="G31" s="4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40"/>
      <c r="C32" s="40"/>
      <c r="D32" s="40"/>
      <c r="E32" s="40"/>
      <c r="F32" s="40"/>
      <c r="G32" s="4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40"/>
      <c r="C33" s="40"/>
      <c r="D33" s="40"/>
      <c r="E33" s="40"/>
      <c r="F33" s="40"/>
      <c r="G33" s="4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40"/>
      <c r="C34" s="40"/>
      <c r="D34" s="40"/>
      <c r="E34" s="40"/>
      <c r="F34" s="40"/>
      <c r="G34" s="4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40"/>
      <c r="C35" s="40"/>
      <c r="D35" s="40"/>
      <c r="E35" s="40"/>
      <c r="F35" s="40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40"/>
      <c r="C36" s="40"/>
      <c r="D36" s="40"/>
      <c r="E36" s="40"/>
      <c r="F36" s="40"/>
      <c r="G36" s="4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40"/>
      <c r="C37" s="40"/>
      <c r="D37" s="40"/>
      <c r="E37" s="40"/>
      <c r="F37" s="40"/>
      <c r="G37" s="4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40"/>
      <c r="C38" s="40"/>
      <c r="D38" s="40"/>
      <c r="E38" s="40"/>
      <c r="F38" s="40"/>
      <c r="G38" s="4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40"/>
      <c r="C39" s="40"/>
      <c r="D39" s="40"/>
      <c r="E39" s="40"/>
      <c r="F39" s="40"/>
      <c r="G39" s="4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40"/>
      <c r="C40" s="40"/>
      <c r="D40" s="40"/>
      <c r="E40" s="40"/>
      <c r="F40" s="40"/>
      <c r="G40" s="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40"/>
      <c r="C41" s="40"/>
      <c r="D41" s="40"/>
      <c r="E41" s="40"/>
      <c r="F41" s="40"/>
      <c r="G41" s="4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40"/>
      <c r="C42" s="40"/>
      <c r="D42" s="40"/>
      <c r="E42" s="40"/>
      <c r="F42" s="40"/>
      <c r="G42" s="4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40"/>
      <c r="C43" s="40"/>
      <c r="D43" s="40"/>
      <c r="E43" s="40"/>
      <c r="F43" s="40"/>
      <c r="G43" s="4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40"/>
      <c r="C44" s="40"/>
      <c r="D44" s="40"/>
      <c r="E44" s="40"/>
      <c r="F44" s="40"/>
      <c r="G44" s="4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40"/>
      <c r="C45" s="40"/>
      <c r="D45" s="40"/>
      <c r="E45" s="40"/>
      <c r="F45" s="40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40"/>
      <c r="C46" s="40"/>
      <c r="D46" s="40"/>
      <c r="E46" s="40"/>
      <c r="F46" s="40"/>
      <c r="G46" s="4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40"/>
      <c r="C47" s="40"/>
      <c r="D47" s="40"/>
      <c r="E47" s="40"/>
      <c r="F47" s="40"/>
      <c r="G47" s="4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40"/>
      <c r="C48" s="40"/>
      <c r="D48" s="40"/>
      <c r="E48" s="40"/>
      <c r="F48" s="40"/>
      <c r="G48" s="4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40"/>
      <c r="C49" s="40"/>
      <c r="D49" s="40"/>
      <c r="E49" s="40"/>
      <c r="F49" s="40"/>
      <c r="G49" s="4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40"/>
      <c r="C50" s="40"/>
      <c r="D50" s="40"/>
      <c r="E50" s="40"/>
      <c r="F50" s="40"/>
      <c r="G50" s="4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40"/>
      <c r="C51" s="40"/>
      <c r="D51" s="40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40"/>
      <c r="C52" s="40"/>
      <c r="D52" s="40"/>
      <c r="E52" s="40"/>
      <c r="F52" s="40"/>
      <c r="G52" s="4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40"/>
      <c r="C53" s="40"/>
      <c r="D53" s="40"/>
      <c r="E53" s="40"/>
      <c r="F53" s="40"/>
      <c r="G53" s="4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40"/>
      <c r="C54" s="40"/>
      <c r="D54" s="40"/>
      <c r="E54" s="40"/>
      <c r="F54" s="40"/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40"/>
      <c r="C55" s="40"/>
      <c r="D55" s="40"/>
      <c r="E55" s="40"/>
      <c r="F55" s="40"/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40"/>
      <c r="C56" s="40"/>
      <c r="D56" s="40"/>
      <c r="E56" s="40"/>
      <c r="F56" s="40"/>
      <c r="G56" s="4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40"/>
      <c r="C57" s="40"/>
      <c r="D57" s="40"/>
      <c r="E57" s="40"/>
      <c r="F57" s="40"/>
      <c r="G57" s="4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40"/>
      <c r="C58" s="40"/>
      <c r="D58" s="40"/>
      <c r="E58" s="40"/>
      <c r="F58" s="40"/>
      <c r="G58" s="4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40"/>
      <c r="C59" s="40"/>
      <c r="D59" s="40"/>
      <c r="E59" s="40"/>
      <c r="F59" s="40"/>
      <c r="G59" s="4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40"/>
      <c r="C60" s="40"/>
      <c r="D60" s="40"/>
      <c r="E60" s="40"/>
      <c r="F60" s="40"/>
      <c r="G60" s="4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40"/>
      <c r="C61" s="40"/>
      <c r="D61" s="40"/>
      <c r="E61" s="40"/>
      <c r="F61" s="40"/>
      <c r="G61" s="4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40"/>
      <c r="C62" s="40"/>
      <c r="D62" s="40"/>
      <c r="E62" s="40"/>
      <c r="F62" s="40"/>
      <c r="G62" s="4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40"/>
      <c r="C63" s="40"/>
      <c r="D63" s="40"/>
      <c r="E63" s="40"/>
      <c r="F63" s="40"/>
      <c r="G63" s="4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40"/>
      <c r="C64" s="40"/>
      <c r="D64" s="40"/>
      <c r="E64" s="40"/>
      <c r="F64" s="40"/>
      <c r="G64" s="4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40"/>
      <c r="C65" s="40"/>
      <c r="D65" s="40"/>
      <c r="E65" s="40"/>
      <c r="F65" s="40"/>
      <c r="G65" s="4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40"/>
      <c r="C66" s="40"/>
      <c r="D66" s="40"/>
      <c r="E66" s="40"/>
      <c r="F66" s="40"/>
      <c r="G66" s="4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40"/>
      <c r="C67" s="40"/>
      <c r="D67" s="40"/>
      <c r="E67" s="40"/>
      <c r="F67" s="40"/>
      <c r="G67" s="4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40"/>
      <c r="C68" s="40"/>
      <c r="D68" s="40"/>
      <c r="E68" s="40"/>
      <c r="F68" s="40"/>
      <c r="G68" s="4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40"/>
      <c r="C69" s="40"/>
      <c r="D69" s="40"/>
      <c r="E69" s="40"/>
      <c r="F69" s="40"/>
      <c r="G69" s="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40"/>
      <c r="C70" s="40"/>
      <c r="D70" s="40"/>
      <c r="E70" s="40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40"/>
      <c r="C71" s="40"/>
      <c r="D71" s="40"/>
      <c r="E71" s="40"/>
      <c r="F71" s="40"/>
      <c r="G71" s="4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40"/>
      <c r="C72" s="40"/>
      <c r="D72" s="40"/>
      <c r="E72" s="40"/>
      <c r="F72" s="40"/>
      <c r="G72" s="4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40"/>
      <c r="C73" s="40"/>
      <c r="D73" s="40"/>
      <c r="E73" s="40"/>
      <c r="F73" s="40"/>
      <c r="G73" s="4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40"/>
      <c r="C74" s="40"/>
      <c r="D74" s="40"/>
      <c r="E74" s="40"/>
      <c r="F74" s="40"/>
      <c r="G74" s="4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40"/>
      <c r="C75" s="40"/>
      <c r="D75" s="40"/>
      <c r="E75" s="40"/>
      <c r="F75" s="40"/>
      <c r="G75" s="4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40"/>
      <c r="C76" s="40"/>
      <c r="D76" s="40"/>
      <c r="E76" s="40"/>
      <c r="F76" s="40"/>
      <c r="G76" s="4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40"/>
      <c r="C77" s="40"/>
      <c r="D77" s="40"/>
      <c r="E77" s="40"/>
      <c r="F77" s="40"/>
      <c r="G77" s="4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40"/>
      <c r="C78" s="40"/>
      <c r="D78" s="40"/>
      <c r="E78" s="40"/>
      <c r="F78" s="40"/>
      <c r="G78" s="4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40"/>
      <c r="C79" s="40"/>
      <c r="D79" s="40"/>
      <c r="E79" s="40"/>
      <c r="F79" s="40"/>
      <c r="G79" s="4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40"/>
      <c r="C80" s="40"/>
      <c r="D80" s="40"/>
      <c r="E80" s="40"/>
      <c r="F80" s="40"/>
      <c r="G80" s="4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40"/>
      <c r="C81" s="40"/>
      <c r="D81" s="40"/>
      <c r="E81" s="40"/>
      <c r="F81" s="40"/>
      <c r="G81" s="4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40"/>
      <c r="C82" s="40"/>
      <c r="D82" s="40"/>
      <c r="E82" s="40"/>
      <c r="F82" s="40"/>
      <c r="G82" s="4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40"/>
      <c r="C83" s="40"/>
      <c r="D83" s="40"/>
      <c r="E83" s="40"/>
      <c r="F83" s="40"/>
      <c r="G83" s="4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40"/>
      <c r="C84" s="40"/>
      <c r="D84" s="40"/>
      <c r="E84" s="40"/>
      <c r="F84" s="40"/>
      <c r="G84" s="4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40"/>
      <c r="C85" s="40"/>
      <c r="D85" s="40"/>
      <c r="E85" s="40"/>
      <c r="F85" s="40"/>
      <c r="G85" s="4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40"/>
      <c r="C86" s="40"/>
      <c r="D86" s="40"/>
      <c r="E86" s="40"/>
      <c r="F86" s="40"/>
      <c r="G86" s="4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40"/>
      <c r="C87" s="40"/>
      <c r="D87" s="40"/>
      <c r="E87" s="40"/>
      <c r="F87" s="40"/>
      <c r="G87" s="4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40"/>
      <c r="C88" s="40"/>
      <c r="D88" s="40"/>
      <c r="E88" s="40"/>
      <c r="F88" s="40"/>
      <c r="G88" s="4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40"/>
      <c r="C89" s="40"/>
      <c r="D89" s="40"/>
      <c r="E89" s="40"/>
      <c r="F89" s="40"/>
      <c r="G89" s="4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40"/>
      <c r="C90" s="40"/>
      <c r="D90" s="40"/>
      <c r="E90" s="40"/>
      <c r="F90" s="40"/>
      <c r="G90" s="4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40"/>
      <c r="C91" s="40"/>
      <c r="D91" s="40"/>
      <c r="E91" s="40"/>
      <c r="F91" s="40"/>
      <c r="G91" s="4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40"/>
      <c r="C92" s="40"/>
      <c r="D92" s="40"/>
      <c r="E92" s="40"/>
      <c r="F92" s="40"/>
      <c r="G92" s="4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40"/>
      <c r="C93" s="40"/>
      <c r="D93" s="40"/>
      <c r="E93" s="40"/>
      <c r="F93" s="40"/>
      <c r="G93" s="4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40"/>
      <c r="C94" s="40"/>
      <c r="D94" s="40"/>
      <c r="E94" s="40"/>
      <c r="F94" s="40"/>
      <c r="G94" s="4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40"/>
      <c r="C95" s="40"/>
      <c r="D95" s="40"/>
      <c r="E95" s="40"/>
      <c r="F95" s="40"/>
      <c r="G95" s="4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40"/>
      <c r="C96" s="40"/>
      <c r="D96" s="40"/>
      <c r="E96" s="40"/>
      <c r="F96" s="40"/>
      <c r="G96" s="4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40"/>
      <c r="C97" s="40"/>
      <c r="D97" s="40"/>
      <c r="E97" s="40"/>
      <c r="F97" s="40"/>
      <c r="G97" s="4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40"/>
      <c r="C98" s="40"/>
      <c r="D98" s="40"/>
      <c r="E98" s="40"/>
      <c r="F98" s="40"/>
      <c r="G98" s="4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40"/>
      <c r="C99" s="40"/>
      <c r="D99" s="40"/>
      <c r="E99" s="40"/>
      <c r="F99" s="40"/>
      <c r="G99" s="4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40"/>
      <c r="C100" s="40"/>
      <c r="D100" s="40"/>
      <c r="E100" s="40"/>
      <c r="F100" s="40"/>
      <c r="G100" s="4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40"/>
      <c r="C101" s="40"/>
      <c r="D101" s="40"/>
      <c r="E101" s="40"/>
      <c r="F101" s="40"/>
      <c r="G101" s="4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40"/>
      <c r="C102" s="40"/>
      <c r="D102" s="40"/>
      <c r="E102" s="40"/>
      <c r="F102" s="40"/>
      <c r="G102" s="4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40"/>
      <c r="C103" s="40"/>
      <c r="D103" s="40"/>
      <c r="E103" s="40"/>
      <c r="F103" s="40"/>
      <c r="G103" s="4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40"/>
      <c r="C104" s="40"/>
      <c r="D104" s="40"/>
      <c r="E104" s="40"/>
      <c r="F104" s="40"/>
      <c r="G104" s="4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40"/>
      <c r="C105" s="40"/>
      <c r="D105" s="40"/>
      <c r="E105" s="40"/>
      <c r="F105" s="40"/>
      <c r="G105" s="4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40"/>
      <c r="C106" s="40"/>
      <c r="D106" s="40"/>
      <c r="E106" s="40"/>
      <c r="F106" s="40"/>
      <c r="G106" s="4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40"/>
      <c r="C107" s="40"/>
      <c r="D107" s="40"/>
      <c r="E107" s="40"/>
      <c r="F107" s="40"/>
      <c r="G107" s="4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40"/>
      <c r="C108" s="40"/>
      <c r="D108" s="40"/>
      <c r="E108" s="40"/>
      <c r="F108" s="40"/>
      <c r="G108" s="4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40"/>
      <c r="C109" s="40"/>
      <c r="D109" s="40"/>
      <c r="E109" s="40"/>
      <c r="F109" s="40"/>
      <c r="G109" s="4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40"/>
      <c r="C110" s="40"/>
      <c r="D110" s="40"/>
      <c r="E110" s="40"/>
      <c r="F110" s="40"/>
      <c r="G110" s="4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40"/>
      <c r="C111" s="40"/>
      <c r="D111" s="40"/>
      <c r="E111" s="40"/>
      <c r="F111" s="40"/>
      <c r="G111" s="4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40"/>
      <c r="C112" s="40"/>
      <c r="D112" s="40"/>
      <c r="E112" s="40"/>
      <c r="F112" s="40"/>
      <c r="G112" s="4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40"/>
      <c r="C113" s="40"/>
      <c r="D113" s="40"/>
      <c r="E113" s="40"/>
      <c r="F113" s="40"/>
      <c r="G113" s="4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40"/>
      <c r="C114" s="40"/>
      <c r="D114" s="40"/>
      <c r="E114" s="40"/>
      <c r="F114" s="40"/>
      <c r="G114" s="4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40"/>
      <c r="C115" s="40"/>
      <c r="D115" s="40"/>
      <c r="E115" s="40"/>
      <c r="F115" s="40"/>
      <c r="G115" s="4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40"/>
      <c r="C116" s="40"/>
      <c r="D116" s="40"/>
      <c r="E116" s="40"/>
      <c r="F116" s="40"/>
      <c r="G116" s="4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40"/>
      <c r="C117" s="40"/>
      <c r="D117" s="40"/>
      <c r="E117" s="40"/>
      <c r="F117" s="40"/>
      <c r="G117" s="4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40"/>
      <c r="C118" s="40"/>
      <c r="D118" s="40"/>
      <c r="E118" s="40"/>
      <c r="F118" s="40"/>
      <c r="G118" s="4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40"/>
      <c r="C119" s="40"/>
      <c r="D119" s="40"/>
      <c r="E119" s="40"/>
      <c r="F119" s="40"/>
      <c r="G119" s="4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40"/>
      <c r="C120" s="40"/>
      <c r="D120" s="40"/>
      <c r="E120" s="40"/>
      <c r="F120" s="40"/>
      <c r="G120" s="4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40"/>
      <c r="C121" s="40"/>
      <c r="D121" s="40"/>
      <c r="E121" s="40"/>
      <c r="F121" s="40"/>
      <c r="G121" s="4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40"/>
      <c r="C122" s="40"/>
      <c r="D122" s="40"/>
      <c r="E122" s="40"/>
      <c r="F122" s="40"/>
      <c r="G122" s="4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40"/>
      <c r="C123" s="40"/>
      <c r="D123" s="40"/>
      <c r="E123" s="40"/>
      <c r="F123" s="40"/>
      <c r="G123" s="4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40"/>
      <c r="C124" s="40"/>
      <c r="D124" s="40"/>
      <c r="E124" s="40"/>
      <c r="F124" s="40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40"/>
      <c r="C125" s="40"/>
      <c r="D125" s="40"/>
      <c r="E125" s="40"/>
      <c r="F125" s="40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40"/>
      <c r="C126" s="40"/>
      <c r="D126" s="40"/>
      <c r="E126" s="40"/>
      <c r="F126" s="40"/>
      <c r="G126" s="4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40"/>
      <c r="C127" s="40"/>
      <c r="D127" s="40"/>
      <c r="E127" s="40"/>
      <c r="F127" s="40"/>
      <c r="G127" s="4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40"/>
      <c r="C128" s="40"/>
      <c r="D128" s="40"/>
      <c r="E128" s="40"/>
      <c r="F128" s="40"/>
      <c r="G128" s="4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40"/>
      <c r="C129" s="40"/>
      <c r="D129" s="40"/>
      <c r="E129" s="40"/>
      <c r="F129" s="40"/>
      <c r="G129" s="4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40"/>
      <c r="C130" s="40"/>
      <c r="D130" s="40"/>
      <c r="E130" s="40"/>
      <c r="F130" s="40"/>
      <c r="G130" s="4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40"/>
      <c r="C131" s="40"/>
      <c r="D131" s="40"/>
      <c r="E131" s="40"/>
      <c r="F131" s="40"/>
      <c r="G131" s="4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40"/>
      <c r="C132" s="40"/>
      <c r="D132" s="40"/>
      <c r="E132" s="40"/>
      <c r="F132" s="40"/>
      <c r="G132" s="4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40"/>
      <c r="C133" s="40"/>
      <c r="D133" s="40"/>
      <c r="E133" s="40"/>
      <c r="F133" s="40"/>
      <c r="G133" s="4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40"/>
      <c r="C134" s="40"/>
      <c r="D134" s="40"/>
      <c r="E134" s="40"/>
      <c r="F134" s="40"/>
      <c r="G134" s="4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40"/>
      <c r="C135" s="40"/>
      <c r="D135" s="40"/>
      <c r="E135" s="40"/>
      <c r="F135" s="40"/>
      <c r="G135" s="4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40"/>
      <c r="C136" s="40"/>
      <c r="D136" s="40"/>
      <c r="E136" s="40"/>
      <c r="F136" s="40"/>
      <c r="G136" s="4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40"/>
      <c r="C137" s="40"/>
      <c r="D137" s="40"/>
      <c r="E137" s="40"/>
      <c r="F137" s="40"/>
      <c r="G137" s="4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40"/>
      <c r="C138" s="40"/>
      <c r="D138" s="40"/>
      <c r="E138" s="40"/>
      <c r="F138" s="40"/>
      <c r="G138" s="4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40"/>
      <c r="C139" s="40"/>
      <c r="D139" s="40"/>
      <c r="E139" s="40"/>
      <c r="F139" s="40"/>
      <c r="G139" s="4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40"/>
      <c r="C140" s="40"/>
      <c r="D140" s="40"/>
      <c r="E140" s="40"/>
      <c r="F140" s="40"/>
      <c r="G140" s="4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40"/>
      <c r="C141" s="40"/>
      <c r="D141" s="40"/>
      <c r="E141" s="40"/>
      <c r="F141" s="40"/>
      <c r="G141" s="4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40"/>
      <c r="C142" s="40"/>
      <c r="D142" s="40"/>
      <c r="E142" s="40"/>
      <c r="F142" s="40"/>
      <c r="G142" s="4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40"/>
      <c r="C143" s="40"/>
      <c r="D143" s="40"/>
      <c r="E143" s="40"/>
      <c r="F143" s="40"/>
      <c r="G143" s="4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40"/>
      <c r="C144" s="40"/>
      <c r="D144" s="40"/>
      <c r="E144" s="40"/>
      <c r="F144" s="40"/>
      <c r="G144" s="4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40"/>
      <c r="C145" s="40"/>
      <c r="D145" s="40"/>
      <c r="E145" s="40"/>
      <c r="F145" s="40"/>
      <c r="G145" s="4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40"/>
      <c r="C146" s="40"/>
      <c r="D146" s="40"/>
      <c r="E146" s="40"/>
      <c r="F146" s="40"/>
      <c r="G146" s="4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40"/>
      <c r="C147" s="40"/>
      <c r="D147" s="40"/>
      <c r="E147" s="40"/>
      <c r="F147" s="40"/>
      <c r="G147" s="4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40"/>
      <c r="C148" s="40"/>
      <c r="D148" s="40"/>
      <c r="E148" s="40"/>
      <c r="F148" s="40"/>
      <c r="G148" s="4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40"/>
      <c r="C149" s="40"/>
      <c r="D149" s="40"/>
      <c r="E149" s="40"/>
      <c r="F149" s="40"/>
      <c r="G149" s="4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40"/>
      <c r="C150" s="40"/>
      <c r="D150" s="40"/>
      <c r="E150" s="40"/>
      <c r="F150" s="40"/>
      <c r="G150" s="4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40"/>
      <c r="C151" s="40"/>
      <c r="D151" s="40"/>
      <c r="E151" s="40"/>
      <c r="F151" s="40"/>
      <c r="G151" s="4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40"/>
      <c r="C152" s="40"/>
      <c r="D152" s="40"/>
      <c r="E152" s="40"/>
      <c r="F152" s="40"/>
      <c r="G152" s="4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40"/>
      <c r="C153" s="40"/>
      <c r="D153" s="40"/>
      <c r="E153" s="40"/>
      <c r="F153" s="40"/>
      <c r="G153" s="4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40"/>
      <c r="C154" s="40"/>
      <c r="D154" s="40"/>
      <c r="E154" s="40"/>
      <c r="F154" s="40"/>
      <c r="G154" s="4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40"/>
      <c r="C155" s="40"/>
      <c r="D155" s="40"/>
      <c r="E155" s="40"/>
      <c r="F155" s="40"/>
      <c r="G155" s="4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40"/>
      <c r="C156" s="40"/>
      <c r="D156" s="40"/>
      <c r="E156" s="40"/>
      <c r="F156" s="40"/>
      <c r="G156" s="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40"/>
      <c r="C157" s="40"/>
      <c r="D157" s="40"/>
      <c r="E157" s="40"/>
      <c r="F157" s="40"/>
      <c r="G157" s="4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40"/>
      <c r="C158" s="40"/>
      <c r="D158" s="40"/>
      <c r="E158" s="40"/>
      <c r="F158" s="40"/>
      <c r="G158" s="4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40"/>
      <c r="C159" s="40"/>
      <c r="D159" s="40"/>
      <c r="E159" s="40"/>
      <c r="F159" s="40"/>
      <c r="G159" s="4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40"/>
      <c r="C160" s="40"/>
      <c r="D160" s="40"/>
      <c r="E160" s="40"/>
      <c r="F160" s="40"/>
      <c r="G160" s="4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40"/>
      <c r="C161" s="40"/>
      <c r="D161" s="40"/>
      <c r="E161" s="40"/>
      <c r="F161" s="40"/>
      <c r="G161" s="4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40"/>
      <c r="C162" s="40"/>
      <c r="D162" s="40"/>
      <c r="E162" s="40"/>
      <c r="F162" s="40"/>
      <c r="G162" s="4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40"/>
      <c r="C163" s="40"/>
      <c r="D163" s="40"/>
      <c r="E163" s="40"/>
      <c r="F163" s="40"/>
      <c r="G163" s="4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40"/>
      <c r="C164" s="40"/>
      <c r="D164" s="40"/>
      <c r="E164" s="40"/>
      <c r="F164" s="40"/>
      <c r="G164" s="4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40"/>
      <c r="C165" s="40"/>
      <c r="D165" s="40"/>
      <c r="E165" s="40"/>
      <c r="F165" s="40"/>
      <c r="G165" s="4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40"/>
      <c r="C166" s="40"/>
      <c r="D166" s="40"/>
      <c r="E166" s="40"/>
      <c r="F166" s="40"/>
      <c r="G166" s="4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40"/>
      <c r="C167" s="40"/>
      <c r="D167" s="40"/>
      <c r="E167" s="40"/>
      <c r="F167" s="40"/>
      <c r="G167" s="4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40"/>
      <c r="C168" s="40"/>
      <c r="D168" s="40"/>
      <c r="E168" s="40"/>
      <c r="F168" s="40"/>
      <c r="G168" s="4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40"/>
      <c r="C169" s="40"/>
      <c r="D169" s="40"/>
      <c r="E169" s="40"/>
      <c r="F169" s="40"/>
      <c r="G169" s="4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40"/>
      <c r="C170" s="40"/>
      <c r="D170" s="40"/>
      <c r="E170" s="40"/>
      <c r="F170" s="40"/>
      <c r="G170" s="4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40"/>
      <c r="C171" s="40"/>
      <c r="D171" s="40"/>
      <c r="E171" s="40"/>
      <c r="F171" s="40"/>
      <c r="G171" s="4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40"/>
      <c r="C172" s="40"/>
      <c r="D172" s="40"/>
      <c r="E172" s="40"/>
      <c r="F172" s="40"/>
      <c r="G172" s="4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40"/>
      <c r="C173" s="40"/>
      <c r="D173" s="40"/>
      <c r="E173" s="40"/>
      <c r="F173" s="40"/>
      <c r="G173" s="4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40"/>
      <c r="C174" s="40"/>
      <c r="D174" s="40"/>
      <c r="E174" s="40"/>
      <c r="F174" s="40"/>
      <c r="G174" s="4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40"/>
      <c r="C175" s="40"/>
      <c r="D175" s="40"/>
      <c r="E175" s="40"/>
      <c r="F175" s="40"/>
      <c r="G175" s="4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40"/>
      <c r="C176" s="40"/>
      <c r="D176" s="40"/>
      <c r="E176" s="40"/>
      <c r="F176" s="40"/>
      <c r="G176" s="4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40"/>
      <c r="C177" s="40"/>
      <c r="D177" s="40"/>
      <c r="E177" s="40"/>
      <c r="F177" s="40"/>
      <c r="G177" s="4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40"/>
      <c r="C178" s="40"/>
      <c r="D178" s="40"/>
      <c r="E178" s="40"/>
      <c r="F178" s="40"/>
      <c r="G178" s="4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40"/>
      <c r="C179" s="40"/>
      <c r="D179" s="40"/>
      <c r="E179" s="40"/>
      <c r="F179" s="40"/>
      <c r="G179" s="4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40"/>
      <c r="C180" s="40"/>
      <c r="D180" s="40"/>
      <c r="E180" s="40"/>
      <c r="F180" s="40"/>
      <c r="G180" s="4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40"/>
      <c r="C181" s="40"/>
      <c r="D181" s="40"/>
      <c r="E181" s="40"/>
      <c r="F181" s="40"/>
      <c r="G181" s="4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40"/>
      <c r="C182" s="40"/>
      <c r="D182" s="40"/>
      <c r="E182" s="40"/>
      <c r="F182" s="40"/>
      <c r="G182" s="4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40"/>
      <c r="C183" s="40"/>
      <c r="D183" s="40"/>
      <c r="E183" s="40"/>
      <c r="F183" s="40"/>
      <c r="G183" s="4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40"/>
      <c r="C184" s="40"/>
      <c r="D184" s="40"/>
      <c r="E184" s="40"/>
      <c r="F184" s="40"/>
      <c r="G184" s="4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40"/>
      <c r="C185" s="40"/>
      <c r="D185" s="40"/>
      <c r="E185" s="40"/>
      <c r="F185" s="40"/>
      <c r="G185" s="4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40"/>
      <c r="C186" s="40"/>
      <c r="D186" s="40"/>
      <c r="E186" s="40"/>
      <c r="F186" s="40"/>
      <c r="G186" s="4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40"/>
      <c r="C187" s="40"/>
      <c r="D187" s="40"/>
      <c r="E187" s="40"/>
      <c r="F187" s="40"/>
      <c r="G187" s="4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40"/>
      <c r="C188" s="40"/>
      <c r="D188" s="40"/>
      <c r="E188" s="40"/>
      <c r="F188" s="40"/>
      <c r="G188" s="4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40"/>
      <c r="C189" s="40"/>
      <c r="D189" s="40"/>
      <c r="E189" s="40"/>
      <c r="F189" s="40"/>
      <c r="G189" s="4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40"/>
      <c r="C190" s="40"/>
      <c r="D190" s="40"/>
      <c r="E190" s="40"/>
      <c r="F190" s="40"/>
      <c r="G190" s="4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40"/>
      <c r="C191" s="40"/>
      <c r="D191" s="40"/>
      <c r="E191" s="40"/>
      <c r="F191" s="40"/>
      <c r="G191" s="4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40"/>
      <c r="C192" s="40"/>
      <c r="D192" s="40"/>
      <c r="E192" s="40"/>
      <c r="F192" s="40"/>
      <c r="G192" s="4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40"/>
      <c r="C193" s="40"/>
      <c r="D193" s="40"/>
      <c r="E193" s="40"/>
      <c r="F193" s="40"/>
      <c r="G193" s="4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40"/>
      <c r="C194" s="40"/>
      <c r="D194" s="40"/>
      <c r="E194" s="40"/>
      <c r="F194" s="40"/>
      <c r="G194" s="4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40"/>
      <c r="C195" s="40"/>
      <c r="D195" s="40"/>
      <c r="E195" s="40"/>
      <c r="F195" s="40"/>
      <c r="G195" s="4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40"/>
      <c r="C196" s="40"/>
      <c r="D196" s="40"/>
      <c r="E196" s="40"/>
      <c r="F196" s="40"/>
      <c r="G196" s="4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40"/>
      <c r="C197" s="40"/>
      <c r="D197" s="40"/>
      <c r="E197" s="40"/>
      <c r="F197" s="40"/>
      <c r="G197" s="4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40"/>
      <c r="C198" s="40"/>
      <c r="D198" s="40"/>
      <c r="E198" s="40"/>
      <c r="F198" s="40"/>
      <c r="G198" s="4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40"/>
      <c r="C199" s="40"/>
      <c r="D199" s="40"/>
      <c r="E199" s="40"/>
      <c r="F199" s="40"/>
      <c r="G199" s="4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40"/>
      <c r="C200" s="40"/>
      <c r="D200" s="40"/>
      <c r="E200" s="40"/>
      <c r="F200" s="40"/>
      <c r="G200" s="4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40"/>
      <c r="C201" s="40"/>
      <c r="D201" s="40"/>
      <c r="E201" s="40"/>
      <c r="F201" s="40"/>
      <c r="G201" s="4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40"/>
      <c r="C202" s="40"/>
      <c r="D202" s="40"/>
      <c r="E202" s="40"/>
      <c r="F202" s="40"/>
      <c r="G202" s="4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40"/>
      <c r="C203" s="40"/>
      <c r="D203" s="40"/>
      <c r="E203" s="40"/>
      <c r="F203" s="40"/>
      <c r="G203" s="4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40"/>
      <c r="C204" s="40"/>
      <c r="D204" s="40"/>
      <c r="E204" s="40"/>
      <c r="F204" s="40"/>
      <c r="G204" s="4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40"/>
      <c r="C205" s="40"/>
      <c r="D205" s="40"/>
      <c r="E205" s="40"/>
      <c r="F205" s="40"/>
      <c r="G205" s="4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40"/>
      <c r="C206" s="40"/>
      <c r="D206" s="40"/>
      <c r="E206" s="40"/>
      <c r="F206" s="40"/>
      <c r="G206" s="4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40"/>
      <c r="C207" s="40"/>
      <c r="D207" s="40"/>
      <c r="E207" s="40"/>
      <c r="F207" s="40"/>
      <c r="G207" s="4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40"/>
      <c r="C208" s="40"/>
      <c r="D208" s="40"/>
      <c r="E208" s="40"/>
      <c r="F208" s="40"/>
      <c r="G208" s="4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40"/>
      <c r="C209" s="40"/>
      <c r="D209" s="40"/>
      <c r="E209" s="40"/>
      <c r="F209" s="40"/>
      <c r="G209" s="4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40"/>
      <c r="C210" s="40"/>
      <c r="D210" s="40"/>
      <c r="E210" s="40"/>
      <c r="F210" s="40"/>
      <c r="G210" s="4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40"/>
      <c r="C211" s="40"/>
      <c r="D211" s="40"/>
      <c r="E211" s="40"/>
      <c r="F211" s="40"/>
      <c r="G211" s="4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40"/>
      <c r="C212" s="40"/>
      <c r="D212" s="40"/>
      <c r="E212" s="40"/>
      <c r="F212" s="40"/>
      <c r="G212" s="4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40"/>
      <c r="C213" s="40"/>
      <c r="D213" s="40"/>
      <c r="E213" s="40"/>
      <c r="F213" s="40"/>
      <c r="G213" s="4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40"/>
      <c r="C214" s="40"/>
      <c r="D214" s="40"/>
      <c r="E214" s="40"/>
      <c r="F214" s="40"/>
      <c r="G214" s="4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40"/>
      <c r="C215" s="40"/>
      <c r="D215" s="40"/>
      <c r="E215" s="40"/>
      <c r="F215" s="40"/>
      <c r="G215" s="4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40"/>
      <c r="C216" s="40"/>
      <c r="D216" s="40"/>
      <c r="E216" s="40"/>
      <c r="F216" s="40"/>
      <c r="G216" s="4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40"/>
      <c r="C217" s="40"/>
      <c r="D217" s="40"/>
      <c r="E217" s="40"/>
      <c r="F217" s="40"/>
      <c r="G217" s="4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40"/>
      <c r="C218" s="40"/>
      <c r="D218" s="40"/>
      <c r="E218" s="40"/>
      <c r="F218" s="40"/>
      <c r="G218" s="4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40"/>
      <c r="C219" s="40"/>
      <c r="D219" s="40"/>
      <c r="E219" s="40"/>
      <c r="F219" s="40"/>
      <c r="G219" s="4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40"/>
      <c r="C220" s="40"/>
      <c r="D220" s="40"/>
      <c r="E220" s="40"/>
      <c r="F220" s="40"/>
      <c r="G220" s="4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40"/>
      <c r="C221" s="40"/>
      <c r="D221" s="40"/>
      <c r="E221" s="40"/>
      <c r="F221" s="40"/>
      <c r="G221" s="4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40"/>
      <c r="C222" s="40"/>
      <c r="D222" s="40"/>
      <c r="E222" s="40"/>
      <c r="F222" s="40"/>
      <c r="G222" s="4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40"/>
      <c r="C223" s="40"/>
      <c r="D223" s="40"/>
      <c r="E223" s="40"/>
      <c r="F223" s="40"/>
      <c r="G223" s="4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40"/>
      <c r="C224" s="40"/>
      <c r="D224" s="40"/>
      <c r="E224" s="40"/>
      <c r="F224" s="40"/>
      <c r="G224" s="4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40"/>
      <c r="C225" s="40"/>
      <c r="D225" s="40"/>
      <c r="E225" s="40"/>
      <c r="F225" s="40"/>
      <c r="G225" s="4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40"/>
      <c r="C226" s="40"/>
      <c r="D226" s="40"/>
      <c r="E226" s="40"/>
      <c r="F226" s="40"/>
      <c r="G226" s="4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40"/>
      <c r="C227" s="40"/>
      <c r="D227" s="40"/>
      <c r="E227" s="40"/>
      <c r="F227" s="40"/>
      <c r="G227" s="4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40"/>
      <c r="C228" s="40"/>
      <c r="D228" s="40"/>
      <c r="E228" s="40"/>
      <c r="F228" s="40"/>
      <c r="G228" s="4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40"/>
      <c r="C229" s="40"/>
      <c r="D229" s="40"/>
      <c r="E229" s="40"/>
      <c r="F229" s="40"/>
      <c r="G229" s="4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40"/>
      <c r="C230" s="40"/>
      <c r="D230" s="40"/>
      <c r="E230" s="40"/>
      <c r="F230" s="40"/>
      <c r="G230" s="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40"/>
      <c r="C231" s="40"/>
      <c r="D231" s="40"/>
      <c r="E231" s="40"/>
      <c r="F231" s="40"/>
      <c r="G231" s="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40"/>
      <c r="C232" s="40"/>
      <c r="D232" s="40"/>
      <c r="E232" s="40"/>
      <c r="F232" s="40"/>
      <c r="G232" s="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40"/>
      <c r="C233" s="40"/>
      <c r="D233" s="40"/>
      <c r="E233" s="40"/>
      <c r="F233" s="40"/>
      <c r="G233" s="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40"/>
      <c r="C234" s="40"/>
      <c r="D234" s="40"/>
      <c r="E234" s="40"/>
      <c r="F234" s="40"/>
      <c r="G234" s="4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40"/>
      <c r="C235" s="40"/>
      <c r="D235" s="40"/>
      <c r="E235" s="40"/>
      <c r="F235" s="40"/>
      <c r="G235" s="4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40"/>
      <c r="C236" s="40"/>
      <c r="D236" s="40"/>
      <c r="E236" s="40"/>
      <c r="F236" s="40"/>
      <c r="G236" s="4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40"/>
      <c r="C237" s="40"/>
      <c r="D237" s="40"/>
      <c r="E237" s="40"/>
      <c r="F237" s="40"/>
      <c r="G237" s="4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40"/>
      <c r="C238" s="40"/>
      <c r="D238" s="40"/>
      <c r="E238" s="40"/>
      <c r="F238" s="40"/>
      <c r="G238" s="4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40"/>
      <c r="C239" s="40"/>
      <c r="D239" s="40"/>
      <c r="E239" s="40"/>
      <c r="F239" s="40"/>
      <c r="G239" s="4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40"/>
      <c r="C240" s="40"/>
      <c r="D240" s="40"/>
      <c r="E240" s="40"/>
      <c r="F240" s="40"/>
      <c r="G240" s="4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40"/>
      <c r="C241" s="40"/>
      <c r="D241" s="40"/>
      <c r="E241" s="40"/>
      <c r="F241" s="40"/>
      <c r="G241" s="4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40"/>
      <c r="C242" s="40"/>
      <c r="D242" s="40"/>
      <c r="E242" s="40"/>
      <c r="F242" s="40"/>
      <c r="G242" s="4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40"/>
      <c r="C243" s="40"/>
      <c r="D243" s="40"/>
      <c r="E243" s="40"/>
      <c r="F243" s="40"/>
      <c r="G243" s="4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40"/>
      <c r="C244" s="40"/>
      <c r="D244" s="40"/>
      <c r="E244" s="40"/>
      <c r="F244" s="40"/>
      <c r="G244" s="4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40"/>
      <c r="C245" s="40"/>
      <c r="D245" s="40"/>
      <c r="E245" s="40"/>
      <c r="F245" s="40"/>
      <c r="G245" s="4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40"/>
      <c r="C246" s="40"/>
      <c r="D246" s="40"/>
      <c r="E246" s="40"/>
      <c r="F246" s="40"/>
      <c r="G246" s="4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40"/>
      <c r="C247" s="40"/>
      <c r="D247" s="40"/>
      <c r="E247" s="40"/>
      <c r="F247" s="40"/>
      <c r="G247" s="4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40"/>
      <c r="C248" s="40"/>
      <c r="D248" s="40"/>
      <c r="E248" s="40"/>
      <c r="F248" s="40"/>
      <c r="G248" s="4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40"/>
      <c r="C249" s="40"/>
      <c r="D249" s="40"/>
      <c r="E249" s="40"/>
      <c r="F249" s="40"/>
      <c r="G249" s="4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40"/>
      <c r="C250" s="40"/>
      <c r="D250" s="40"/>
      <c r="E250" s="40"/>
      <c r="F250" s="40"/>
      <c r="G250" s="4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40"/>
      <c r="C251" s="40"/>
      <c r="D251" s="40"/>
      <c r="E251" s="40"/>
      <c r="F251" s="40"/>
      <c r="G251" s="4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40"/>
      <c r="C252" s="40"/>
      <c r="D252" s="40"/>
      <c r="E252" s="40"/>
      <c r="F252" s="40"/>
      <c r="G252" s="4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40"/>
      <c r="C253" s="40"/>
      <c r="D253" s="40"/>
      <c r="E253" s="40"/>
      <c r="F253" s="40"/>
      <c r="G253" s="4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40"/>
      <c r="C254" s="40"/>
      <c r="D254" s="40"/>
      <c r="E254" s="40"/>
      <c r="F254" s="40"/>
      <c r="G254" s="4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40"/>
      <c r="C255" s="40"/>
      <c r="D255" s="40"/>
      <c r="E255" s="40"/>
      <c r="F255" s="40"/>
      <c r="G255" s="4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1"/>
      <c r="B256" s="40"/>
      <c r="C256" s="40"/>
      <c r="D256" s="40"/>
      <c r="E256" s="40"/>
      <c r="F256" s="40"/>
      <c r="G256" s="4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11"/>
      <c r="B257" s="40"/>
      <c r="C257" s="40"/>
      <c r="D257" s="40"/>
      <c r="E257" s="40"/>
      <c r="F257" s="40"/>
      <c r="G257" s="4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11"/>
      <c r="B258" s="40"/>
      <c r="C258" s="40"/>
      <c r="D258" s="40"/>
      <c r="E258" s="40"/>
      <c r="F258" s="40"/>
      <c r="G258" s="4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11"/>
      <c r="B259" s="40"/>
      <c r="C259" s="40"/>
      <c r="D259" s="40"/>
      <c r="E259" s="40"/>
      <c r="F259" s="40"/>
      <c r="G259" s="4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11"/>
      <c r="B260" s="40"/>
      <c r="C260" s="40"/>
      <c r="D260" s="40"/>
      <c r="E260" s="40"/>
      <c r="F260" s="40"/>
      <c r="G260" s="4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11"/>
      <c r="B261" s="40"/>
      <c r="C261" s="40"/>
      <c r="D261" s="40"/>
      <c r="E261" s="40"/>
      <c r="F261" s="40"/>
      <c r="G261" s="4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15"/>
      <c r="C457" s="5"/>
      <c r="D457" s="5"/>
      <c r="E457" s="5"/>
      <c r="F457" s="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15"/>
      <c r="C458" s="5"/>
      <c r="D458" s="5"/>
      <c r="E458" s="5"/>
      <c r="F458" s="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15"/>
      <c r="C459" s="5"/>
      <c r="D459" s="5"/>
      <c r="E459" s="5"/>
      <c r="F459" s="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15"/>
      <c r="C460" s="5"/>
      <c r="D460" s="5"/>
      <c r="E460" s="5"/>
      <c r="F460" s="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15"/>
      <c r="C461" s="5"/>
      <c r="D461" s="5"/>
      <c r="E461" s="5"/>
      <c r="F461" s="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Andrei</cp:lastModifiedBy>
  <dcterms:modified xsi:type="dcterms:W3CDTF">2023-01-11T05:45:48Z</dcterms:modified>
</cp:coreProperties>
</file>